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updateLinks="never" codeName="ThisWorkbook"/>
  <mc:AlternateContent xmlns:mc="http://schemas.openxmlformats.org/markup-compatibility/2006">
    <mc:Choice Requires="x15">
      <x15ac:absPath xmlns:x15ac="http://schemas.microsoft.com/office/spreadsheetml/2010/11/ac" url="https://eonos.sharepoint.com/sites/TestAstrit/Shared Documents/01_Output/03_Facts Figures/2023/"/>
    </mc:Choice>
  </mc:AlternateContent>
  <xr:revisionPtr revIDLastSave="1871" documentId="8_{1F620D55-FF74-4EFA-A1DD-A47B58F1E608}" xr6:coauthVersionLast="47" xr6:coauthVersionMax="47" xr10:uidLastSave="{F8CD0713-5391-42B0-9867-49D4692FB922}"/>
  <bookViews>
    <workbookView xWindow="13455" yWindow="1110" windowWidth="17280" windowHeight="13410" tabRatio="929" activeTab="3" xr2:uid="{00000000-000D-0000-FFFF-FFFF00000000}"/>
  </bookViews>
  <sheets>
    <sheet name="Index" sheetId="270" r:id="rId1"/>
    <sheet name="Disclaimer" sheetId="191" r:id="rId2"/>
    <sheet name="Glossary" sheetId="269" r:id="rId3"/>
    <sheet name="ESG" sheetId="239" r:id="rId4"/>
    <sheet name="EN at a glance 22" sheetId="240" r:id="rId5"/>
    <sheet name="EN Financials 22" sheetId="241" r:id="rId6"/>
    <sheet name="EN Germany 22" sheetId="242" r:id="rId7"/>
    <sheet name="Regul. WACC 22" sheetId="243" r:id="rId8"/>
    <sheet name="EN Sweden 22" sheetId="244" r:id="rId9"/>
    <sheet name="EN Czech Republic 22" sheetId="245" r:id="rId10"/>
    <sheet name="EN Hungary 22" sheetId="246" r:id="rId11"/>
    <sheet name="EN Poland 22" sheetId="247" r:id="rId12"/>
    <sheet name="EN Romania 22" sheetId="248" r:id="rId13"/>
    <sheet name="EN Slovakia 22" sheetId="249" r:id="rId14"/>
    <sheet name="EN Turkey Financials 22" sheetId="250" r:id="rId15"/>
    <sheet name="EN Turkey Distribution 22" sheetId="251" r:id="rId16"/>
    <sheet name="CS Germany  22" sheetId="255" r:id="rId17"/>
    <sheet name="EN Turkey Retail 22" sheetId="252" r:id="rId18"/>
    <sheet name="CS at a glance 22" sheetId="253" r:id="rId19"/>
    <sheet name="CS Financials 22" sheetId="254" r:id="rId20"/>
    <sheet name="CS Netherlands 22" sheetId="257" r:id="rId21"/>
    <sheet name="CS Italy  22" sheetId="258" r:id="rId22"/>
    <sheet name="CS UK  22" sheetId="256" r:id="rId23"/>
    <sheet name="CS Sweden 22" sheetId="259" r:id="rId24"/>
    <sheet name="CS Poland 22" sheetId="260" r:id="rId25"/>
    <sheet name="CS Czech Republic 22" sheetId="261" r:id="rId26"/>
    <sheet name="CS Hungary 22" sheetId="262" r:id="rId27"/>
    <sheet name="CS Romania 22" sheetId="263" r:id="rId28"/>
    <sheet name="CS Slovakia  22" sheetId="264" r:id="rId29"/>
    <sheet name="CS Croatia 22" sheetId="265" r:id="rId30"/>
    <sheet name="EN Turkey Retail 22." sheetId="266" r:id="rId31"/>
    <sheet name="PE Power plant portfolio 22" sheetId="192" r:id="rId32"/>
    <sheet name="PE Financials 22" sheetId="193" r:id="rId33"/>
    <sheet name="PE Power Sales 22" sheetId="194" r:id="rId34"/>
    <sheet name="PE Shut down 22" sheetId="268" r:id="rId35"/>
    <sheet name="NC Turkey Financials 22" sheetId="200" r:id="rId36"/>
    <sheet name="NC Turkey Generation 22" sheetId="267" r:id="rId37"/>
    <sheet name="At Equity Part." sheetId="236" r:id="rId38"/>
    <sheet name="E.ON Financials P&amp;L" sheetId="238" r:id="rId39"/>
    <sheet name="E.ON Financial KPIs 22" sheetId="237"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_____" localSheetId="18">[1]lista!#REF!</definedName>
    <definedName name="______" localSheetId="25">[1]lista!#REF!</definedName>
    <definedName name="______" localSheetId="19">[1]lista!#REF!</definedName>
    <definedName name="______" localSheetId="16">[1]lista!#REF!</definedName>
    <definedName name="______" localSheetId="26">[1]lista!#REF!</definedName>
    <definedName name="______" localSheetId="20">[1]lista!#REF!</definedName>
    <definedName name="______" localSheetId="28">[1]lista!#REF!</definedName>
    <definedName name="______" localSheetId="4">[1]lista!#REF!</definedName>
    <definedName name="______" localSheetId="5">[1]lista!#REF!</definedName>
    <definedName name="______" localSheetId="6">[1]lista!#REF!</definedName>
    <definedName name="______" localSheetId="10">[1]lista!#REF!</definedName>
    <definedName name="______" localSheetId="11">[1]lista!#REF!</definedName>
    <definedName name="______" localSheetId="3">[1]lista!#REF!</definedName>
    <definedName name="______" localSheetId="36">[1]lista!#REF!</definedName>
    <definedName name="______" localSheetId="34">[1]lista!#REF!</definedName>
    <definedName name="______">[1]lista!#REF!</definedName>
    <definedName name="______________________________________box2" localSheetId="18">[1]lista!#REF!</definedName>
    <definedName name="______________________________________box2" localSheetId="25">[1]lista!#REF!</definedName>
    <definedName name="______________________________________box2" localSheetId="19">[1]lista!#REF!</definedName>
    <definedName name="______________________________________box2" localSheetId="16">[1]lista!#REF!</definedName>
    <definedName name="______________________________________box2" localSheetId="26">[1]lista!#REF!</definedName>
    <definedName name="______________________________________box2" localSheetId="20">[1]lista!#REF!</definedName>
    <definedName name="______________________________________box2" localSheetId="28">[1]lista!#REF!</definedName>
    <definedName name="______________________________________box2" localSheetId="4">[1]lista!#REF!</definedName>
    <definedName name="______________________________________box2" localSheetId="5">[1]lista!#REF!</definedName>
    <definedName name="______________________________________box2" localSheetId="6">[1]lista!#REF!</definedName>
    <definedName name="______________________________________box2" localSheetId="10">[1]lista!#REF!</definedName>
    <definedName name="______________________________________box2" localSheetId="11">[1]lista!#REF!</definedName>
    <definedName name="______________________________________box2" localSheetId="3">[1]lista!#REF!</definedName>
    <definedName name="______________________________________box2" localSheetId="34">[1]lista!#REF!</definedName>
    <definedName name="______________________________________box2">[1]lista!#REF!</definedName>
    <definedName name="_____________________________________box2" localSheetId="16">[1]lista!#REF!</definedName>
    <definedName name="_____________________________________box2" localSheetId="4">[1]lista!#REF!</definedName>
    <definedName name="_____________________________________box2" localSheetId="5">[1]lista!#REF!</definedName>
    <definedName name="_____________________________________box2" localSheetId="6">[1]lista!#REF!</definedName>
    <definedName name="_____________________________________box2" localSheetId="10">[1]lista!#REF!</definedName>
    <definedName name="_____________________________________box2" localSheetId="11">[1]lista!#REF!</definedName>
    <definedName name="_____________________________________box2" localSheetId="3">[1]lista!#REF!</definedName>
    <definedName name="_____________________________________box2" localSheetId="34">[1]lista!#REF!</definedName>
    <definedName name="_____________________________________box2">[1]lista!#REF!</definedName>
    <definedName name="____________________________________box2" localSheetId="16">[1]lista!#REF!</definedName>
    <definedName name="____________________________________box2" localSheetId="4">[1]lista!#REF!</definedName>
    <definedName name="____________________________________box2" localSheetId="5">[1]lista!#REF!</definedName>
    <definedName name="____________________________________box2" localSheetId="6">[1]lista!#REF!</definedName>
    <definedName name="____________________________________box2" localSheetId="10">[1]lista!#REF!</definedName>
    <definedName name="____________________________________box2" localSheetId="11">[1]lista!#REF!</definedName>
    <definedName name="____________________________________box2" localSheetId="3">[1]lista!#REF!</definedName>
    <definedName name="____________________________________box2" localSheetId="34">[1]lista!#REF!</definedName>
    <definedName name="____________________________________box2">[1]lista!#REF!</definedName>
    <definedName name="___________________________________box2" localSheetId="16">[1]lista!#REF!</definedName>
    <definedName name="___________________________________box2" localSheetId="4">[1]lista!#REF!</definedName>
    <definedName name="___________________________________box2" localSheetId="5">[1]lista!#REF!</definedName>
    <definedName name="___________________________________box2" localSheetId="6">[1]lista!#REF!</definedName>
    <definedName name="___________________________________box2" localSheetId="10">[1]lista!#REF!</definedName>
    <definedName name="___________________________________box2" localSheetId="11">[1]lista!#REF!</definedName>
    <definedName name="___________________________________box2" localSheetId="3">[1]lista!#REF!</definedName>
    <definedName name="___________________________________box2" localSheetId="34">[1]lista!#REF!</definedName>
    <definedName name="___________________________________box2">[1]lista!#REF!</definedName>
    <definedName name="__________________________________box2" localSheetId="16">[1]lista!#REF!</definedName>
    <definedName name="__________________________________box2" localSheetId="4">[1]lista!#REF!</definedName>
    <definedName name="__________________________________box2" localSheetId="5">[1]lista!#REF!</definedName>
    <definedName name="__________________________________box2" localSheetId="6">[1]lista!#REF!</definedName>
    <definedName name="__________________________________box2" localSheetId="10">[1]lista!#REF!</definedName>
    <definedName name="__________________________________box2" localSheetId="11">[1]lista!#REF!</definedName>
    <definedName name="__________________________________box2">[1]lista!#REF!</definedName>
    <definedName name="_________________________________box2" localSheetId="16">[1]lista!#REF!</definedName>
    <definedName name="_________________________________box2" localSheetId="4">[1]lista!#REF!</definedName>
    <definedName name="_________________________________box2" localSheetId="5">[1]lista!#REF!</definedName>
    <definedName name="_________________________________box2" localSheetId="6">[1]lista!#REF!</definedName>
    <definedName name="_________________________________box2" localSheetId="10">[1]lista!#REF!</definedName>
    <definedName name="_________________________________box2" localSheetId="11">[1]lista!#REF!</definedName>
    <definedName name="_________________________________box2">[1]lista!#REF!</definedName>
    <definedName name="________________________________box2" localSheetId="16">[1]lista!#REF!</definedName>
    <definedName name="________________________________box2" localSheetId="4">[1]lista!#REF!</definedName>
    <definedName name="________________________________box2" localSheetId="5">[1]lista!#REF!</definedName>
    <definedName name="________________________________box2" localSheetId="6">[1]lista!#REF!</definedName>
    <definedName name="________________________________box2" localSheetId="10">[1]lista!#REF!</definedName>
    <definedName name="________________________________box2" localSheetId="11">[1]lista!#REF!</definedName>
    <definedName name="________________________________box2">[1]lista!#REF!</definedName>
    <definedName name="_______________________________box2" localSheetId="16">[1]lista!#REF!</definedName>
    <definedName name="_______________________________box2" localSheetId="4">[1]lista!#REF!</definedName>
    <definedName name="_______________________________box2" localSheetId="5">[1]lista!#REF!</definedName>
    <definedName name="_______________________________box2" localSheetId="6">[1]lista!#REF!</definedName>
    <definedName name="_______________________________box2" localSheetId="10">[1]lista!#REF!</definedName>
    <definedName name="_______________________________box2" localSheetId="11">[1]lista!#REF!</definedName>
    <definedName name="_______________________________box2">[1]lista!#REF!</definedName>
    <definedName name="______________________________box2" localSheetId="16">[1]lista!#REF!</definedName>
    <definedName name="______________________________box2" localSheetId="4">[1]lista!#REF!</definedName>
    <definedName name="______________________________box2" localSheetId="5">[1]lista!#REF!</definedName>
    <definedName name="______________________________box2" localSheetId="6">[1]lista!#REF!</definedName>
    <definedName name="______________________________box2" localSheetId="10">[1]lista!#REF!</definedName>
    <definedName name="______________________________box2" localSheetId="11">[1]lista!#REF!</definedName>
    <definedName name="______________________________box2">[1]lista!#REF!</definedName>
    <definedName name="_____________________________box2" localSheetId="16">[1]lista!#REF!</definedName>
    <definedName name="_____________________________box2" localSheetId="4">[1]lista!#REF!</definedName>
    <definedName name="_____________________________box2" localSheetId="5">[1]lista!#REF!</definedName>
    <definedName name="_____________________________box2" localSheetId="6">[1]lista!#REF!</definedName>
    <definedName name="_____________________________box2" localSheetId="10">[1]lista!#REF!</definedName>
    <definedName name="_____________________________box2" localSheetId="11">[1]lista!#REF!</definedName>
    <definedName name="_____________________________box2">[1]lista!#REF!</definedName>
    <definedName name="____________________________box2" localSheetId="16">[1]lista!#REF!</definedName>
    <definedName name="____________________________box2" localSheetId="4">[1]lista!#REF!</definedName>
    <definedName name="____________________________box2" localSheetId="5">[1]lista!#REF!</definedName>
    <definedName name="____________________________box2" localSheetId="6">[1]lista!#REF!</definedName>
    <definedName name="____________________________box2" localSheetId="10">[1]lista!#REF!</definedName>
    <definedName name="____________________________box2" localSheetId="11">[1]lista!#REF!</definedName>
    <definedName name="____________________________box2">[1]lista!#REF!</definedName>
    <definedName name="___________________________box2" localSheetId="16">[1]lista!#REF!</definedName>
    <definedName name="___________________________box2" localSheetId="4">[1]lista!#REF!</definedName>
    <definedName name="___________________________box2" localSheetId="5">[1]lista!#REF!</definedName>
    <definedName name="___________________________box2" localSheetId="6">[1]lista!#REF!</definedName>
    <definedName name="___________________________box2" localSheetId="10">[1]lista!#REF!</definedName>
    <definedName name="___________________________box2" localSheetId="11">[1]lista!#REF!</definedName>
    <definedName name="___________________________box2">[1]lista!#REF!</definedName>
    <definedName name="__________________________box2" localSheetId="16">[1]lista!#REF!</definedName>
    <definedName name="__________________________box2" localSheetId="4">[1]lista!#REF!</definedName>
    <definedName name="__________________________box2" localSheetId="5">[1]lista!#REF!</definedName>
    <definedName name="__________________________box2" localSheetId="6">[1]lista!#REF!</definedName>
    <definedName name="__________________________box2" localSheetId="10">[1]lista!#REF!</definedName>
    <definedName name="__________________________box2" localSheetId="11">[1]lista!#REF!</definedName>
    <definedName name="__________________________box2">[1]lista!#REF!</definedName>
    <definedName name="_________________________box2" localSheetId="16">[1]lista!#REF!</definedName>
    <definedName name="_________________________box2" localSheetId="4">[1]lista!#REF!</definedName>
    <definedName name="_________________________box2" localSheetId="5">[1]lista!#REF!</definedName>
    <definedName name="_________________________box2" localSheetId="6">[1]lista!#REF!</definedName>
    <definedName name="_________________________box2" localSheetId="10">[1]lista!#REF!</definedName>
    <definedName name="_________________________box2" localSheetId="11">[1]lista!#REF!</definedName>
    <definedName name="_________________________box2">[1]lista!#REF!</definedName>
    <definedName name="________________________box2" localSheetId="16">[1]lista!#REF!</definedName>
    <definedName name="________________________box2" localSheetId="4">[1]lista!#REF!</definedName>
    <definedName name="________________________box2" localSheetId="5">[1]lista!#REF!</definedName>
    <definedName name="________________________box2" localSheetId="6">[1]lista!#REF!</definedName>
    <definedName name="________________________box2" localSheetId="10">[1]lista!#REF!</definedName>
    <definedName name="________________________box2" localSheetId="11">[1]lista!#REF!</definedName>
    <definedName name="________________________box2">[1]lista!#REF!</definedName>
    <definedName name="_______________________box2" localSheetId="16">[1]lista!#REF!</definedName>
    <definedName name="_______________________box2" localSheetId="4">[1]lista!#REF!</definedName>
    <definedName name="_______________________box2" localSheetId="5">[1]lista!#REF!</definedName>
    <definedName name="_______________________box2" localSheetId="6">[1]lista!#REF!</definedName>
    <definedName name="_______________________box2" localSheetId="10">[1]lista!#REF!</definedName>
    <definedName name="_______________________box2" localSheetId="11">[1]lista!#REF!</definedName>
    <definedName name="_______________________box2">[1]lista!#REF!</definedName>
    <definedName name="______________________box2" localSheetId="16">[1]lista!#REF!</definedName>
    <definedName name="______________________box2" localSheetId="4">[1]lista!#REF!</definedName>
    <definedName name="______________________box2" localSheetId="5">[1]lista!#REF!</definedName>
    <definedName name="______________________box2" localSheetId="6">[1]lista!#REF!</definedName>
    <definedName name="______________________box2" localSheetId="10">[1]lista!#REF!</definedName>
    <definedName name="______________________box2" localSheetId="11">[1]lista!#REF!</definedName>
    <definedName name="______________________box2">[1]lista!#REF!</definedName>
    <definedName name="_____________________box2" localSheetId="16">[1]lista!#REF!</definedName>
    <definedName name="_____________________box2" localSheetId="4">[1]lista!#REF!</definedName>
    <definedName name="_____________________box2" localSheetId="5">[1]lista!#REF!</definedName>
    <definedName name="_____________________box2" localSheetId="6">[1]lista!#REF!</definedName>
    <definedName name="_____________________box2" localSheetId="10">[1]lista!#REF!</definedName>
    <definedName name="_____________________box2" localSheetId="11">[1]lista!#REF!</definedName>
    <definedName name="_____________________box2">[1]lista!#REF!</definedName>
    <definedName name="____________________box2" localSheetId="16">[1]lista!#REF!</definedName>
    <definedName name="____________________box2" localSheetId="4">[1]lista!#REF!</definedName>
    <definedName name="____________________box2" localSheetId="5">[1]lista!#REF!</definedName>
    <definedName name="____________________box2" localSheetId="6">[1]lista!#REF!</definedName>
    <definedName name="____________________box2" localSheetId="10">[1]lista!#REF!</definedName>
    <definedName name="____________________box2" localSheetId="11">[1]lista!#REF!</definedName>
    <definedName name="____________________box2">[1]lista!#REF!</definedName>
    <definedName name="___________________box2" localSheetId="16">[1]lista!#REF!</definedName>
    <definedName name="___________________box2" localSheetId="4">[1]lista!#REF!</definedName>
    <definedName name="___________________box2" localSheetId="5">[1]lista!#REF!</definedName>
    <definedName name="___________________box2" localSheetId="6">[1]lista!#REF!</definedName>
    <definedName name="___________________box2" localSheetId="10">[1]lista!#REF!</definedName>
    <definedName name="___________________box2" localSheetId="11">[1]lista!#REF!</definedName>
    <definedName name="___________________box2">[1]lista!#REF!</definedName>
    <definedName name="__________________box2" localSheetId="16">[1]lista!#REF!</definedName>
    <definedName name="__________________box2" localSheetId="4">[1]lista!#REF!</definedName>
    <definedName name="__________________box2" localSheetId="5">[1]lista!#REF!</definedName>
    <definedName name="__________________box2" localSheetId="6">[1]lista!#REF!</definedName>
    <definedName name="__________________box2" localSheetId="10">[1]lista!#REF!</definedName>
    <definedName name="__________________box2" localSheetId="11">[1]lista!#REF!</definedName>
    <definedName name="__________________box2">[1]lista!#REF!</definedName>
    <definedName name="_________________box2" localSheetId="16">[1]lista!#REF!</definedName>
    <definedName name="_________________box2" localSheetId="4">[1]lista!#REF!</definedName>
    <definedName name="_________________box2" localSheetId="5">[1]lista!#REF!</definedName>
    <definedName name="_________________box2" localSheetId="6">[1]lista!#REF!</definedName>
    <definedName name="_________________box2" localSheetId="10">[1]lista!#REF!</definedName>
    <definedName name="_________________box2" localSheetId="11">[1]lista!#REF!</definedName>
    <definedName name="_________________box2">[1]lista!#REF!</definedName>
    <definedName name="________________box2" localSheetId="16">[1]lista!#REF!</definedName>
    <definedName name="________________box2" localSheetId="4">[1]lista!#REF!</definedName>
    <definedName name="________________box2" localSheetId="5">[1]lista!#REF!</definedName>
    <definedName name="________________box2" localSheetId="6">[1]lista!#REF!</definedName>
    <definedName name="________________box2" localSheetId="10">[1]lista!#REF!</definedName>
    <definedName name="________________box2" localSheetId="11">[1]lista!#REF!</definedName>
    <definedName name="________________box2">[1]lista!#REF!</definedName>
    <definedName name="_______________box2" localSheetId="16">[1]lista!#REF!</definedName>
    <definedName name="_______________box2" localSheetId="4">[1]lista!#REF!</definedName>
    <definedName name="_______________box2" localSheetId="5">[1]lista!#REF!</definedName>
    <definedName name="_______________box2" localSheetId="6">[1]lista!#REF!</definedName>
    <definedName name="_______________box2" localSheetId="10">[1]lista!#REF!</definedName>
    <definedName name="_______________box2" localSheetId="11">[1]lista!#REF!</definedName>
    <definedName name="_______________box2">[1]lista!#REF!</definedName>
    <definedName name="______________box2" localSheetId="16">[1]lista!#REF!</definedName>
    <definedName name="______________box2" localSheetId="4">[1]lista!#REF!</definedName>
    <definedName name="______________box2" localSheetId="5">[1]lista!#REF!</definedName>
    <definedName name="______________box2" localSheetId="6">[1]lista!#REF!</definedName>
    <definedName name="______________box2" localSheetId="10">[1]lista!#REF!</definedName>
    <definedName name="______________box2" localSheetId="11">[1]lista!#REF!</definedName>
    <definedName name="______________box2">[1]lista!#REF!</definedName>
    <definedName name="_____________box2" localSheetId="16">[1]lista!#REF!</definedName>
    <definedName name="_____________box2" localSheetId="4">[1]lista!#REF!</definedName>
    <definedName name="_____________box2" localSheetId="5">[1]lista!#REF!</definedName>
    <definedName name="_____________box2" localSheetId="6">[1]lista!#REF!</definedName>
    <definedName name="_____________box2" localSheetId="10">[1]lista!#REF!</definedName>
    <definedName name="_____________box2" localSheetId="11">[1]lista!#REF!</definedName>
    <definedName name="_____________box2">[1]lista!#REF!</definedName>
    <definedName name="_____________box3" localSheetId="16">[1]lista!#REF!</definedName>
    <definedName name="_____________box3" localSheetId="4">[1]lista!#REF!</definedName>
    <definedName name="_____________box3" localSheetId="5">[1]lista!#REF!</definedName>
    <definedName name="_____________box3" localSheetId="6">[1]lista!#REF!</definedName>
    <definedName name="_____________box3" localSheetId="10">[1]lista!#REF!</definedName>
    <definedName name="_____________box3" localSheetId="11">[1]lista!#REF!</definedName>
    <definedName name="_____________box3">[1]lista!#REF!</definedName>
    <definedName name="____________box2" localSheetId="16">[1]lista!#REF!</definedName>
    <definedName name="____________box2" localSheetId="4">[1]lista!#REF!</definedName>
    <definedName name="____________box2" localSheetId="5">[1]lista!#REF!</definedName>
    <definedName name="____________box2" localSheetId="6">[1]lista!#REF!</definedName>
    <definedName name="____________box2" localSheetId="10">[1]lista!#REF!</definedName>
    <definedName name="____________box2" localSheetId="11">[1]lista!#REF!</definedName>
    <definedName name="____________box2">[1]lista!#REF!</definedName>
    <definedName name="___________box2" localSheetId="16">[1]lista!#REF!</definedName>
    <definedName name="___________box2" localSheetId="4">[1]lista!#REF!</definedName>
    <definedName name="___________box2" localSheetId="5">[1]lista!#REF!</definedName>
    <definedName name="___________box2" localSheetId="6">[1]lista!#REF!</definedName>
    <definedName name="___________box2" localSheetId="10">[1]lista!#REF!</definedName>
    <definedName name="___________box2" localSheetId="11">[1]lista!#REF!</definedName>
    <definedName name="___________box2">[1]lista!#REF!</definedName>
    <definedName name="__________box2" localSheetId="16">[1]lista!#REF!</definedName>
    <definedName name="__________box2" localSheetId="4">[1]lista!#REF!</definedName>
    <definedName name="__________box2" localSheetId="5">[1]lista!#REF!</definedName>
    <definedName name="__________box2" localSheetId="6">[1]lista!#REF!</definedName>
    <definedName name="__________box2" localSheetId="10">[1]lista!#REF!</definedName>
    <definedName name="__________box2" localSheetId="11">[1]lista!#REF!</definedName>
    <definedName name="__________box2">[1]lista!#REF!</definedName>
    <definedName name="_________box2" localSheetId="16">[1]lista!#REF!</definedName>
    <definedName name="_________box2" localSheetId="4">[1]lista!#REF!</definedName>
    <definedName name="_________box2" localSheetId="5">[1]lista!#REF!</definedName>
    <definedName name="_________box2" localSheetId="6">[1]lista!#REF!</definedName>
    <definedName name="_________box2" localSheetId="10">[1]lista!#REF!</definedName>
    <definedName name="_________box2" localSheetId="11">[1]lista!#REF!</definedName>
    <definedName name="_________box2">[1]lista!#REF!</definedName>
    <definedName name="________box2" localSheetId="16">[1]lista!#REF!</definedName>
    <definedName name="________box2" localSheetId="4">[1]lista!#REF!</definedName>
    <definedName name="________box2" localSheetId="5">[1]lista!#REF!</definedName>
    <definedName name="________box2" localSheetId="6">[1]lista!#REF!</definedName>
    <definedName name="________box2" localSheetId="10">[1]lista!#REF!</definedName>
    <definedName name="________box2" localSheetId="11">[1]lista!#REF!</definedName>
    <definedName name="________box2">[1]lista!#REF!</definedName>
    <definedName name="_______box2" localSheetId="16">[1]lista!#REF!</definedName>
    <definedName name="_______box2" localSheetId="4">[1]lista!#REF!</definedName>
    <definedName name="_______box2" localSheetId="5">[1]lista!#REF!</definedName>
    <definedName name="_______box2" localSheetId="6">[1]lista!#REF!</definedName>
    <definedName name="_______box2" localSheetId="10">[1]lista!#REF!</definedName>
    <definedName name="_______box2" localSheetId="11">[1]lista!#REF!</definedName>
    <definedName name="_______box2">[1]lista!#REF!</definedName>
    <definedName name="______box2" localSheetId="16">[1]lista!#REF!</definedName>
    <definedName name="______box2" localSheetId="4">[1]lista!#REF!</definedName>
    <definedName name="______box2" localSheetId="5">[1]lista!#REF!</definedName>
    <definedName name="______box2" localSheetId="6">[1]lista!#REF!</definedName>
    <definedName name="______box2" localSheetId="10">[1]lista!#REF!</definedName>
    <definedName name="______box2" localSheetId="11">[1]lista!#REF!</definedName>
    <definedName name="______box2">[1]lista!#REF!</definedName>
    <definedName name="_____box2" localSheetId="16">[1]lista!#REF!</definedName>
    <definedName name="_____box2" localSheetId="4">[1]lista!#REF!</definedName>
    <definedName name="_____box2" localSheetId="5">[1]lista!#REF!</definedName>
    <definedName name="_____box2" localSheetId="6">[1]lista!#REF!</definedName>
    <definedName name="_____box2" localSheetId="10">[1]lista!#REF!</definedName>
    <definedName name="_____box2" localSheetId="11">[1]lista!#REF!</definedName>
    <definedName name="_____box2">[1]lista!#REF!</definedName>
    <definedName name="____box2" localSheetId="16">[1]lista!#REF!</definedName>
    <definedName name="____box2" localSheetId="4">[1]lista!#REF!</definedName>
    <definedName name="____box2" localSheetId="5">[1]lista!#REF!</definedName>
    <definedName name="____box2" localSheetId="6">[1]lista!#REF!</definedName>
    <definedName name="____box2" localSheetId="10">[1]lista!#REF!</definedName>
    <definedName name="____box2" localSheetId="11">[1]lista!#REF!</definedName>
    <definedName name="____box2">[1]lista!#REF!</definedName>
    <definedName name="___box2" localSheetId="16">[1]lista!#REF!</definedName>
    <definedName name="___box2" localSheetId="4">[1]lista!#REF!</definedName>
    <definedName name="___box2" localSheetId="5">[1]lista!#REF!</definedName>
    <definedName name="___box2" localSheetId="6">[1]lista!#REF!</definedName>
    <definedName name="___box2" localSheetId="10">[1]lista!#REF!</definedName>
    <definedName name="___box2" localSheetId="11">[1]lista!#REF!</definedName>
    <definedName name="___box2">[1]lista!#REF!</definedName>
    <definedName name="__aaa" localSheetId="16">[1]lista!#REF!</definedName>
    <definedName name="__aaa" localSheetId="4">[1]lista!#REF!</definedName>
    <definedName name="__aaa" localSheetId="5">[1]lista!#REF!</definedName>
    <definedName name="__aaa" localSheetId="6">[1]lista!#REF!</definedName>
    <definedName name="__aaa" localSheetId="10">[1]lista!#REF!</definedName>
    <definedName name="__aaa" localSheetId="11">[1]lista!#REF!</definedName>
    <definedName name="__aaa">[1]lista!#REF!</definedName>
    <definedName name="__box2" localSheetId="16">[1]lista!#REF!</definedName>
    <definedName name="__box2" localSheetId="4">[1]lista!#REF!</definedName>
    <definedName name="__box2" localSheetId="5">[1]lista!#REF!</definedName>
    <definedName name="__box2" localSheetId="6">[1]lista!#REF!</definedName>
    <definedName name="__box2" localSheetId="10">[1]lista!#REF!</definedName>
    <definedName name="__box2" localSheetId="11">[1]lista!#REF!</definedName>
    <definedName name="__box2">[1]lista!#REF!</definedName>
    <definedName name="_box2" localSheetId="16">[1]lista!#REF!</definedName>
    <definedName name="_box2" localSheetId="4">[1]lista!#REF!</definedName>
    <definedName name="_box2" localSheetId="5">[1]lista!#REF!</definedName>
    <definedName name="_box2" localSheetId="6">[1]lista!#REF!</definedName>
    <definedName name="_box2" localSheetId="10">[1]lista!#REF!</definedName>
    <definedName name="_box2" localSheetId="11">[1]lista!#REF!</definedName>
    <definedName name="_box2">[1]lista!#REF!</definedName>
    <definedName name="_xlnm._FilterDatabase" localSheetId="6" hidden="1">'EN Germany 22'!$B$11:$C$11</definedName>
    <definedName name="_xlnm._FilterDatabase" localSheetId="2" hidden="1">Glossary!$A$43:$B$157</definedName>
    <definedName name="a234567876ss46456" localSheetId="16">[1]lista!#REF!</definedName>
    <definedName name="a234567876ss46456" localSheetId="4">[1]lista!#REF!</definedName>
    <definedName name="a234567876ss46456" localSheetId="9">[1]lista!#REF!</definedName>
    <definedName name="a234567876ss46456" localSheetId="5">[1]lista!#REF!</definedName>
    <definedName name="a234567876ss46456" localSheetId="6">[1]lista!#REF!</definedName>
    <definedName name="a234567876ss46456" localSheetId="10">[1]lista!#REF!</definedName>
    <definedName name="a234567876ss46456" localSheetId="11">[1]lista!#REF!</definedName>
    <definedName name="a234567876ss46456" localSheetId="12">[1]lista!#REF!</definedName>
    <definedName name="a234567876ss46456" localSheetId="13">[1]lista!#REF!</definedName>
    <definedName name="a234567876ss46456" localSheetId="8">[1]lista!#REF!</definedName>
    <definedName name="a234567876ss46456" localSheetId="7">[1]lista!#REF!</definedName>
    <definedName name="a234567876ss46456">[1]lista!#REF!</definedName>
    <definedName name="a43e54vtt76" localSheetId="16">[1]lista!#REF!</definedName>
    <definedName name="a43e54vtt76" localSheetId="4">[1]lista!#REF!</definedName>
    <definedName name="a43e54vtt76" localSheetId="9">[1]lista!#REF!</definedName>
    <definedName name="a43e54vtt76" localSheetId="5">[1]lista!#REF!</definedName>
    <definedName name="a43e54vtt76" localSheetId="6">[1]lista!#REF!</definedName>
    <definedName name="a43e54vtt76" localSheetId="10">[1]lista!#REF!</definedName>
    <definedName name="a43e54vtt76" localSheetId="11">[1]lista!#REF!</definedName>
    <definedName name="a43e54vtt76" localSheetId="12">[1]lista!#REF!</definedName>
    <definedName name="a43e54vtt76" localSheetId="13">[1]lista!#REF!</definedName>
    <definedName name="a43e54vtt76" localSheetId="8">[1]lista!#REF!</definedName>
    <definedName name="a43e54vtt76" localSheetId="7">[1]lista!#REF!</definedName>
    <definedName name="a43e54vtt76">[1]lista!#REF!</definedName>
    <definedName name="aadee" localSheetId="16">[1]lista!#REF!</definedName>
    <definedName name="aadee" localSheetId="4">[1]lista!#REF!</definedName>
    <definedName name="aadee" localSheetId="5">[1]lista!#REF!</definedName>
    <definedName name="aadee" localSheetId="6">[1]lista!#REF!</definedName>
    <definedName name="aadee" localSheetId="10">[1]lista!#REF!</definedName>
    <definedName name="aadee" localSheetId="11">[1]lista!#REF!</definedName>
    <definedName name="aadee">[1]lista!#REF!</definedName>
    <definedName name="Achizitie_cpt_aug">[2]lista!$A$97:$A$101</definedName>
    <definedName name="adr" localSheetId="18">[1]lista!#REF!</definedName>
    <definedName name="adr" localSheetId="25">[1]lista!#REF!</definedName>
    <definedName name="adr" localSheetId="19">[1]lista!#REF!</definedName>
    <definedName name="adr" localSheetId="16">[1]lista!#REF!</definedName>
    <definedName name="adr" localSheetId="26">[1]lista!#REF!</definedName>
    <definedName name="adr" localSheetId="20">[1]lista!#REF!</definedName>
    <definedName name="adr" localSheetId="28">[1]lista!#REF!</definedName>
    <definedName name="adr" localSheetId="4">[1]lista!#REF!</definedName>
    <definedName name="adr" localSheetId="9">[1]lista!#REF!</definedName>
    <definedName name="adr" localSheetId="5">[1]lista!#REF!</definedName>
    <definedName name="adr" localSheetId="6">[1]lista!#REF!</definedName>
    <definedName name="adr" localSheetId="10">[1]lista!#REF!</definedName>
    <definedName name="adr" localSheetId="11">[1]lista!#REF!</definedName>
    <definedName name="adr" localSheetId="12">[1]lista!#REF!</definedName>
    <definedName name="adr" localSheetId="13">[1]lista!#REF!</definedName>
    <definedName name="adr" localSheetId="8">[1]lista!#REF!</definedName>
    <definedName name="adr" localSheetId="3">[1]lista!#REF!</definedName>
    <definedName name="adr" localSheetId="36">[1]lista!#REF!</definedName>
    <definedName name="adr" localSheetId="34">[1]lista!#REF!</definedName>
    <definedName name="adr" localSheetId="7">[1]lista!#REF!</definedName>
    <definedName name="adr">[1]lista!#REF!</definedName>
    <definedName name="an" localSheetId="18">#REF!</definedName>
    <definedName name="an" localSheetId="25">#REF!</definedName>
    <definedName name="an" localSheetId="19">#REF!</definedName>
    <definedName name="an" localSheetId="16">#REF!</definedName>
    <definedName name="an" localSheetId="26">#REF!</definedName>
    <definedName name="an" localSheetId="20">#REF!</definedName>
    <definedName name="an" localSheetId="28">#REF!</definedName>
    <definedName name="an" localSheetId="4">#REF!</definedName>
    <definedName name="an" localSheetId="9">#REF!</definedName>
    <definedName name="an" localSheetId="5">#REF!</definedName>
    <definedName name="an" localSheetId="6">#REF!</definedName>
    <definedName name="an" localSheetId="10">#REF!</definedName>
    <definedName name="an" localSheetId="11">#REF!</definedName>
    <definedName name="an" localSheetId="12">#REF!</definedName>
    <definedName name="an" localSheetId="13">#REF!</definedName>
    <definedName name="an" localSheetId="8">#REF!</definedName>
    <definedName name="an" localSheetId="3">#REF!</definedName>
    <definedName name="an" localSheetId="36">#REF!</definedName>
    <definedName name="an" localSheetId="34">#REF!</definedName>
    <definedName name="an" localSheetId="7">#REF!</definedName>
    <definedName name="an">#REF!</definedName>
    <definedName name="anscount" hidden="1">1</definedName>
    <definedName name="asdadwefr45t" localSheetId="16">[1]lista!#REF!</definedName>
    <definedName name="asdadwefr45t" localSheetId="4">[1]lista!#REF!</definedName>
    <definedName name="asdadwefr45t" localSheetId="5">[1]lista!#REF!</definedName>
    <definedName name="asdadwefr45t" localSheetId="6">[1]lista!#REF!</definedName>
    <definedName name="asdadwefr45t" localSheetId="10">[1]lista!#REF!</definedName>
    <definedName name="asdadwefr45t" localSheetId="11">[1]lista!#REF!</definedName>
    <definedName name="asdadwefr45t" localSheetId="3">[1]lista!#REF!</definedName>
    <definedName name="asdadwefr45t" localSheetId="36">[1]lista!#REF!</definedName>
    <definedName name="asdadwefr45t" localSheetId="34">[1]lista!#REF!</definedName>
    <definedName name="asdadwefr45t">[1]lista!#REF!</definedName>
    <definedName name="asded" localSheetId="16">[1]lista!#REF!</definedName>
    <definedName name="asded" localSheetId="4">[1]lista!#REF!</definedName>
    <definedName name="asded" localSheetId="5">[1]lista!#REF!</definedName>
    <definedName name="asded" localSheetId="6">[1]lista!#REF!</definedName>
    <definedName name="asded" localSheetId="10">[1]lista!#REF!</definedName>
    <definedName name="asded" localSheetId="11">[1]lista!#REF!</definedName>
    <definedName name="asded" localSheetId="3">[1]lista!#REF!</definedName>
    <definedName name="asded" localSheetId="36">[1]lista!#REF!</definedName>
    <definedName name="asded" localSheetId="34">[1]lista!#REF!</definedName>
    <definedName name="asded">[1]lista!#REF!</definedName>
    <definedName name="asxx" localSheetId="18">#REF!</definedName>
    <definedName name="asxx" localSheetId="25">#REF!</definedName>
    <definedName name="asxx" localSheetId="19">#REF!</definedName>
    <definedName name="asxx" localSheetId="16">#REF!</definedName>
    <definedName name="asxx" localSheetId="26">#REF!</definedName>
    <definedName name="asxx" localSheetId="20">#REF!</definedName>
    <definedName name="asxx" localSheetId="28">#REF!</definedName>
    <definedName name="asxx" localSheetId="4">#REF!</definedName>
    <definedName name="asxx" localSheetId="9">#REF!</definedName>
    <definedName name="asxx" localSheetId="5">#REF!</definedName>
    <definedName name="asxx" localSheetId="6">#REF!</definedName>
    <definedName name="asxx" localSheetId="10">#REF!</definedName>
    <definedName name="asxx" localSheetId="11">#REF!</definedName>
    <definedName name="asxx" localSheetId="12">#REF!</definedName>
    <definedName name="asxx" localSheetId="13">#REF!</definedName>
    <definedName name="asxx" localSheetId="8">#REF!</definedName>
    <definedName name="asxx" localSheetId="3">#REF!</definedName>
    <definedName name="asxx" localSheetId="36">#REF!</definedName>
    <definedName name="asxx" localSheetId="34">#REF!</definedName>
    <definedName name="asxx" localSheetId="7">#REF!</definedName>
    <definedName name="asxx">#REF!</definedName>
    <definedName name="COMPANII_COD">[3]!LIST_COMP[COD]</definedName>
    <definedName name="contract">[2]lista!$A$97:$A$101</definedName>
    <definedName name="cvbc" localSheetId="18">#REF!</definedName>
    <definedName name="cvbc" localSheetId="25">#REF!</definedName>
    <definedName name="cvbc" localSheetId="19">#REF!</definedName>
    <definedName name="cvbc" localSheetId="16">#REF!</definedName>
    <definedName name="cvbc" localSheetId="26">#REF!</definedName>
    <definedName name="cvbc" localSheetId="20">#REF!</definedName>
    <definedName name="cvbc" localSheetId="28">#REF!</definedName>
    <definedName name="cvbc" localSheetId="4">#REF!</definedName>
    <definedName name="cvbc" localSheetId="9">#REF!</definedName>
    <definedName name="cvbc" localSheetId="5">#REF!</definedName>
    <definedName name="cvbc" localSheetId="6">#REF!</definedName>
    <definedName name="cvbc" localSheetId="10">#REF!</definedName>
    <definedName name="cvbc" localSheetId="11">#REF!</definedName>
    <definedName name="cvbc" localSheetId="12">#REF!</definedName>
    <definedName name="cvbc" localSheetId="13">#REF!</definedName>
    <definedName name="cvbc" localSheetId="8">#REF!</definedName>
    <definedName name="cvbc" localSheetId="3">#REF!</definedName>
    <definedName name="cvbc" localSheetId="36">#REF!</definedName>
    <definedName name="cvbc" localSheetId="34">#REF!</definedName>
    <definedName name="cvbc" localSheetId="7">#REF!</definedName>
    <definedName name="cvbc">#REF!</definedName>
    <definedName name="DATA6" localSheetId="18">[3]H01!#REF!</definedName>
    <definedName name="DATA6" localSheetId="25">[3]H01!#REF!</definedName>
    <definedName name="DATA6" localSheetId="19">[3]H01!#REF!</definedName>
    <definedName name="DATA6" localSheetId="16">[3]H01!#REF!</definedName>
    <definedName name="DATA6" localSheetId="26">[3]H01!#REF!</definedName>
    <definedName name="DATA6" localSheetId="20">[3]H01!#REF!</definedName>
    <definedName name="DATA6" localSheetId="28">[3]H01!#REF!</definedName>
    <definedName name="DATA6" localSheetId="4">[3]H01!#REF!</definedName>
    <definedName name="DATA6" localSheetId="9">[3]H01!#REF!</definedName>
    <definedName name="DATA6" localSheetId="5">[3]H01!#REF!</definedName>
    <definedName name="DATA6" localSheetId="6">[3]H01!#REF!</definedName>
    <definedName name="DATA6" localSheetId="10">[3]H01!#REF!</definedName>
    <definedName name="DATA6" localSheetId="11">[3]H01!#REF!</definedName>
    <definedName name="DATA6" localSheetId="12">[3]H01!#REF!</definedName>
    <definedName name="DATA6" localSheetId="13">[3]H01!#REF!</definedName>
    <definedName name="DATA6" localSheetId="8">[3]H01!#REF!</definedName>
    <definedName name="DATA6" localSheetId="3">[3]H01!#REF!</definedName>
    <definedName name="DATA6" localSheetId="36">[3]H01!#REF!</definedName>
    <definedName name="DATA6" localSheetId="34">[3]H01!#REF!</definedName>
    <definedName name="DATA6" localSheetId="7">[3]H01!#REF!</definedName>
    <definedName name="DATA6">[3]H01!#REF!</definedName>
    <definedName name="DATA7" localSheetId="18">[3]H01!#REF!</definedName>
    <definedName name="DATA7" localSheetId="25">[3]H01!#REF!</definedName>
    <definedName name="DATA7" localSheetId="19">[3]H01!#REF!</definedName>
    <definedName name="DATA7" localSheetId="16">[3]H01!#REF!</definedName>
    <definedName name="DATA7" localSheetId="26">[3]H01!#REF!</definedName>
    <definedName name="DATA7" localSheetId="20">[3]H01!#REF!</definedName>
    <definedName name="DATA7" localSheetId="28">[3]H01!#REF!</definedName>
    <definedName name="DATA7" localSheetId="4">[3]H01!#REF!</definedName>
    <definedName name="DATA7" localSheetId="5">[3]H01!#REF!</definedName>
    <definedName name="DATA7" localSheetId="6">[3]H01!#REF!</definedName>
    <definedName name="DATA7" localSheetId="10">[3]H01!#REF!</definedName>
    <definedName name="DATA7" localSheetId="11">[3]H01!#REF!</definedName>
    <definedName name="DATA7" localSheetId="3">[3]H01!#REF!</definedName>
    <definedName name="DATA7" localSheetId="36">[3]H01!#REF!</definedName>
    <definedName name="DATA7" localSheetId="34">[3]H01!#REF!</definedName>
    <definedName name="DATA7">[3]H01!#REF!</definedName>
    <definedName name="DATA8" localSheetId="16">[3]H01!#REF!</definedName>
    <definedName name="DATA8" localSheetId="4">[3]H01!#REF!</definedName>
    <definedName name="DATA8" localSheetId="5">[3]H01!#REF!</definedName>
    <definedName name="DATA8" localSheetId="6">[3]H01!#REF!</definedName>
    <definedName name="DATA8" localSheetId="10">[3]H01!#REF!</definedName>
    <definedName name="DATA8" localSheetId="11">[3]H01!#REF!</definedName>
    <definedName name="DATA8">[3]H01!#REF!</definedName>
    <definedName name="ddd" localSheetId="18">#REF!</definedName>
    <definedName name="ddd" localSheetId="25">#REF!</definedName>
    <definedName name="ddd" localSheetId="19">#REF!</definedName>
    <definedName name="ddd" localSheetId="16">#REF!</definedName>
    <definedName name="ddd" localSheetId="26">#REF!</definedName>
    <definedName name="ddd" localSheetId="20">#REF!</definedName>
    <definedName name="ddd" localSheetId="28">#REF!</definedName>
    <definedName name="ddd" localSheetId="4">#REF!</definedName>
    <definedName name="ddd" localSheetId="9">#REF!</definedName>
    <definedName name="ddd" localSheetId="5">#REF!</definedName>
    <definedName name="ddd" localSheetId="6">#REF!</definedName>
    <definedName name="ddd" localSheetId="10">#REF!</definedName>
    <definedName name="ddd" localSheetId="11">#REF!</definedName>
    <definedName name="ddd" localSheetId="12">#REF!</definedName>
    <definedName name="ddd" localSheetId="13">#REF!</definedName>
    <definedName name="ddd" localSheetId="8">#REF!</definedName>
    <definedName name="ddd" localSheetId="3">#REF!</definedName>
    <definedName name="ddd" localSheetId="36">#REF!</definedName>
    <definedName name="ddd" localSheetId="34">#REF!</definedName>
    <definedName name="ddd" localSheetId="7">#REF!</definedName>
    <definedName name="ddd">#REF!</definedName>
    <definedName name="det" localSheetId="18">#REF!</definedName>
    <definedName name="det" localSheetId="25">#REF!</definedName>
    <definedName name="det" localSheetId="19">#REF!</definedName>
    <definedName name="det" localSheetId="16">#REF!</definedName>
    <definedName name="det" localSheetId="26">#REF!</definedName>
    <definedName name="det" localSheetId="20">#REF!</definedName>
    <definedName name="det" localSheetId="28">#REF!</definedName>
    <definedName name="det" localSheetId="4">#REF!</definedName>
    <definedName name="det" localSheetId="9">#REF!</definedName>
    <definedName name="det" localSheetId="5">#REF!</definedName>
    <definedName name="det" localSheetId="6">#REF!</definedName>
    <definedName name="det" localSheetId="10">#REF!</definedName>
    <definedName name="det" localSheetId="11">#REF!</definedName>
    <definedName name="det" localSheetId="12">#REF!</definedName>
    <definedName name="det" localSheetId="13">#REF!</definedName>
    <definedName name="det" localSheetId="8">#REF!</definedName>
    <definedName name="det" localSheetId="3">#REF!</definedName>
    <definedName name="det" localSheetId="36">#REF!</definedName>
    <definedName name="det" localSheetId="34">#REF!</definedName>
    <definedName name="det" localSheetId="7">#REF!</definedName>
    <definedName name="det">#REF!</definedName>
    <definedName name="dfg67jhn" localSheetId="18">[3]H01!#REF!</definedName>
    <definedName name="dfg67jhn" localSheetId="25">[3]H01!#REF!</definedName>
    <definedName name="dfg67jhn" localSheetId="19">[3]H01!#REF!</definedName>
    <definedName name="dfg67jhn" localSheetId="16">[3]H01!#REF!</definedName>
    <definedName name="dfg67jhn" localSheetId="26">[3]H01!#REF!</definedName>
    <definedName name="dfg67jhn" localSheetId="20">[3]H01!#REF!</definedName>
    <definedName name="dfg67jhn" localSheetId="28">[3]H01!#REF!</definedName>
    <definedName name="dfg67jhn" localSheetId="4">[3]H01!#REF!</definedName>
    <definedName name="dfg67jhn" localSheetId="9">[3]H01!#REF!</definedName>
    <definedName name="dfg67jhn" localSheetId="5">[3]H01!#REF!</definedName>
    <definedName name="dfg67jhn" localSheetId="6">[3]H01!#REF!</definedName>
    <definedName name="dfg67jhn" localSheetId="10">[3]H01!#REF!</definedName>
    <definedName name="dfg67jhn" localSheetId="11">[3]H01!#REF!</definedName>
    <definedName name="dfg67jhn" localSheetId="12">[3]H01!#REF!</definedName>
    <definedName name="dfg67jhn" localSheetId="13">[3]H01!#REF!</definedName>
    <definedName name="dfg67jhn" localSheetId="8">[3]H01!#REF!</definedName>
    <definedName name="dfg67jhn" localSheetId="3">[3]H01!#REF!</definedName>
    <definedName name="dfg67jhn" localSheetId="36">[3]H01!#REF!</definedName>
    <definedName name="dfg67jhn" localSheetId="34">[3]H01!#REF!</definedName>
    <definedName name="dfg67jhn" localSheetId="7">[3]H01!#REF!</definedName>
    <definedName name="dfg67jhn">[3]H01!#REF!</definedName>
    <definedName name="dfg75687687" localSheetId="18">[1]lista!#REF!</definedName>
    <definedName name="dfg75687687" localSheetId="25">[1]lista!#REF!</definedName>
    <definedName name="dfg75687687" localSheetId="19">[1]lista!#REF!</definedName>
    <definedName name="dfg75687687" localSheetId="16">[1]lista!#REF!</definedName>
    <definedName name="dfg75687687" localSheetId="26">[1]lista!#REF!</definedName>
    <definedName name="dfg75687687" localSheetId="20">[1]lista!#REF!</definedName>
    <definedName name="dfg75687687" localSheetId="28">[1]lista!#REF!</definedName>
    <definedName name="dfg75687687" localSheetId="4">[1]lista!#REF!</definedName>
    <definedName name="dfg75687687" localSheetId="5">[1]lista!#REF!</definedName>
    <definedName name="dfg75687687" localSheetId="6">[1]lista!#REF!</definedName>
    <definedName name="dfg75687687" localSheetId="10">[1]lista!#REF!</definedName>
    <definedName name="dfg75687687" localSheetId="11">[1]lista!#REF!</definedName>
    <definedName name="dfg75687687" localSheetId="3">[1]lista!#REF!</definedName>
    <definedName name="dfg75687687" localSheetId="36">[1]lista!#REF!</definedName>
    <definedName name="dfg75687687" localSheetId="34">[1]lista!#REF!</definedName>
    <definedName name="dfg75687687">[1]lista!#REF!</definedName>
    <definedName name="dfgbyy77455646ujhj" localSheetId="16">[3]H01!#REF!</definedName>
    <definedName name="dfgbyy77455646ujhj" localSheetId="4">[3]H01!#REF!</definedName>
    <definedName name="dfgbyy77455646ujhj" localSheetId="5">[3]H01!#REF!</definedName>
    <definedName name="dfgbyy77455646ujhj" localSheetId="6">[3]H01!#REF!</definedName>
    <definedName name="dfgbyy77455646ujhj" localSheetId="10">[3]H01!#REF!</definedName>
    <definedName name="dfgbyy77455646ujhj" localSheetId="11">[3]H01!#REF!</definedName>
    <definedName name="dfgbyy77455646ujhj">[3]H01!#REF!</definedName>
    <definedName name="dfgd" localSheetId="18">#REF!</definedName>
    <definedName name="dfgd" localSheetId="25">#REF!</definedName>
    <definedName name="dfgd" localSheetId="19">#REF!</definedName>
    <definedName name="dfgd" localSheetId="16">#REF!</definedName>
    <definedName name="dfgd" localSheetId="26">#REF!</definedName>
    <definedName name="dfgd" localSheetId="20">#REF!</definedName>
    <definedName name="dfgd" localSheetId="28">#REF!</definedName>
    <definedName name="dfgd" localSheetId="4">#REF!</definedName>
    <definedName name="dfgd" localSheetId="9">#REF!</definedName>
    <definedName name="dfgd" localSheetId="5">#REF!</definedName>
    <definedName name="dfgd" localSheetId="6">#REF!</definedName>
    <definedName name="dfgd" localSheetId="10">#REF!</definedName>
    <definedName name="dfgd" localSheetId="11">#REF!</definedName>
    <definedName name="dfgd" localSheetId="12">#REF!</definedName>
    <definedName name="dfgd" localSheetId="13">#REF!</definedName>
    <definedName name="dfgd" localSheetId="8">#REF!</definedName>
    <definedName name="dfgd" localSheetId="3">#REF!</definedName>
    <definedName name="dfgd" localSheetId="36">#REF!</definedName>
    <definedName name="dfgd" localSheetId="34">#REF!</definedName>
    <definedName name="dfgd" localSheetId="7">#REF!</definedName>
    <definedName name="dfgd">#REF!</definedName>
    <definedName name="dit" localSheetId="18">#REF!</definedName>
    <definedName name="dit" localSheetId="25">#REF!</definedName>
    <definedName name="dit" localSheetId="19">#REF!</definedName>
    <definedName name="dit" localSheetId="16">#REF!</definedName>
    <definedName name="dit" localSheetId="26">#REF!</definedName>
    <definedName name="dit" localSheetId="20">#REF!</definedName>
    <definedName name="dit" localSheetId="28">#REF!</definedName>
    <definedName name="dit" localSheetId="4">#REF!</definedName>
    <definedName name="dit" localSheetId="9">#REF!</definedName>
    <definedName name="dit" localSheetId="5">#REF!</definedName>
    <definedName name="dit" localSheetId="6">#REF!</definedName>
    <definedName name="dit" localSheetId="10">#REF!</definedName>
    <definedName name="dit" localSheetId="11">#REF!</definedName>
    <definedName name="dit" localSheetId="12">#REF!</definedName>
    <definedName name="dit" localSheetId="13">#REF!</definedName>
    <definedName name="dit" localSheetId="8">#REF!</definedName>
    <definedName name="dit" localSheetId="3">#REF!</definedName>
    <definedName name="dit" localSheetId="36">#REF!</definedName>
    <definedName name="dit" localSheetId="34">#REF!</definedName>
    <definedName name="dit" localSheetId="7">#REF!</definedName>
    <definedName name="dit">#REF!</definedName>
    <definedName name="djt" localSheetId="18">#REF!</definedName>
    <definedName name="djt" localSheetId="25">#REF!</definedName>
    <definedName name="djt" localSheetId="19">#REF!</definedName>
    <definedName name="djt" localSheetId="16">#REF!</definedName>
    <definedName name="djt" localSheetId="26">#REF!</definedName>
    <definedName name="djt" localSheetId="20">#REF!</definedName>
    <definedName name="djt" localSheetId="28">#REF!</definedName>
    <definedName name="djt" localSheetId="4">#REF!</definedName>
    <definedName name="djt" localSheetId="9">#REF!</definedName>
    <definedName name="djt" localSheetId="5">#REF!</definedName>
    <definedName name="djt" localSheetId="6">#REF!</definedName>
    <definedName name="djt" localSheetId="10">#REF!</definedName>
    <definedName name="djt" localSheetId="11">#REF!</definedName>
    <definedName name="djt" localSheetId="12">#REF!</definedName>
    <definedName name="djt" localSheetId="13">#REF!</definedName>
    <definedName name="djt" localSheetId="8">#REF!</definedName>
    <definedName name="djt" localSheetId="3">#REF!</definedName>
    <definedName name="djt" localSheetId="36">#REF!</definedName>
    <definedName name="djt" localSheetId="34">#REF!</definedName>
    <definedName name="djt" localSheetId="7">#REF!</definedName>
    <definedName name="djt">#REF!</definedName>
    <definedName name="dmt" localSheetId="18">#REF!</definedName>
    <definedName name="dmt" localSheetId="25">#REF!</definedName>
    <definedName name="dmt" localSheetId="19">#REF!</definedName>
    <definedName name="dmt" localSheetId="16">#REF!</definedName>
    <definedName name="dmt" localSheetId="26">#REF!</definedName>
    <definedName name="dmt" localSheetId="20">#REF!</definedName>
    <definedName name="dmt" localSheetId="28">#REF!</definedName>
    <definedName name="dmt" localSheetId="4">#REF!</definedName>
    <definedName name="dmt" localSheetId="9">#REF!</definedName>
    <definedName name="dmt" localSheetId="5">#REF!</definedName>
    <definedName name="dmt" localSheetId="6">#REF!</definedName>
    <definedName name="dmt" localSheetId="10">#REF!</definedName>
    <definedName name="dmt" localSheetId="11">#REF!</definedName>
    <definedName name="dmt" localSheetId="12">#REF!</definedName>
    <definedName name="dmt" localSheetId="13">#REF!</definedName>
    <definedName name="dmt" localSheetId="8">#REF!</definedName>
    <definedName name="dmt" localSheetId="3">#REF!</definedName>
    <definedName name="dmt" localSheetId="36">#REF!</definedName>
    <definedName name="dmt" localSheetId="34">#REF!</definedName>
    <definedName name="dmt" localSheetId="7">#REF!</definedName>
    <definedName name="dmt">#REF!</definedName>
    <definedName name="_xlnm.Print_Area" localSheetId="37">'At Equity Part.'!$B$3:$F$25</definedName>
    <definedName name="_xlnm.Print_Area" localSheetId="18">'CS at a glance 22'!#REF!</definedName>
    <definedName name="_xlnm.Print_Area" localSheetId="25">'CS Czech Republic 22'!$B$2:$D$16</definedName>
    <definedName name="_xlnm.Print_Area" localSheetId="19">'CS Financials 22'!$B$2:$K$9</definedName>
    <definedName name="_xlnm.Print_Area" localSheetId="16">'CS Germany  22'!$B$2:$D$12</definedName>
    <definedName name="_xlnm.Print_Area" localSheetId="26">'CS Hungary 22'!$B$2:$D$13</definedName>
    <definedName name="_xlnm.Print_Area" localSheetId="21">'CS Italy  22'!$B$2:$D$10</definedName>
    <definedName name="_xlnm.Print_Area" localSheetId="27">'CS Romania 22'!$B$2:$D$14</definedName>
    <definedName name="_xlnm.Print_Area" localSheetId="28">'CS Slovakia  22'!$B$2:$E$12</definedName>
    <definedName name="_xlnm.Print_Area" localSheetId="23">'CS Sweden 22'!$B$2:$D$16</definedName>
    <definedName name="_xlnm.Print_Area" localSheetId="22">'CS UK  22'!$B$2:$D$9</definedName>
    <definedName name="_xlnm.Print_Area" localSheetId="39">'E.ON Financial KPIs 22'!#REF!</definedName>
    <definedName name="_xlnm.Print_Area" localSheetId="38">'E.ON Financials P&amp;L'!#REF!</definedName>
    <definedName name="_xlnm.Print_Area" localSheetId="4">'EN at a glance 22'!$B$1:$K$10</definedName>
    <definedName name="_xlnm.Print_Area" localSheetId="9">'EN Czech Republic 22'!$B$2:$H$11</definedName>
    <definedName name="_xlnm.Print_Area" localSheetId="5">'EN Financials 22'!$B$1:$I$10</definedName>
    <definedName name="_xlnm.Print_Area" localSheetId="6">'EN Germany 22'!$B$2:$H$15</definedName>
    <definedName name="_xlnm.Print_Area" localSheetId="10">'EN Hungary 22'!$B$2:$H$15</definedName>
    <definedName name="_xlnm.Print_Area" localSheetId="11">'EN Poland 22'!$B$2:$H$11</definedName>
    <definedName name="_xlnm.Print_Area" localSheetId="12">'EN Romania 22'!$B$2:$I$11</definedName>
    <definedName name="_xlnm.Print_Area" localSheetId="13">'EN Slovakia 22'!$B$2:$H$17</definedName>
    <definedName name="_xlnm.Print_Area" localSheetId="8">'EN Sweden 22'!$B$2:$H$17</definedName>
    <definedName name="_xlnm.Print_Area" localSheetId="15">'EN Turkey Distribution 22'!$B$2:$D$13</definedName>
    <definedName name="_xlnm.Print_Area" localSheetId="14">'EN Turkey Financials 22'!$B$2:$D$18</definedName>
    <definedName name="_xlnm.Print_Area" localSheetId="17">'EN Turkey Retail 22'!$B$2:$D$10</definedName>
    <definedName name="_xlnm.Print_Area" localSheetId="30">'EN Turkey Retail 22.'!$B$2:$D$9</definedName>
    <definedName name="_xlnm.Print_Area" localSheetId="35">'NC Turkey Financials 22'!$B$2:$D$12</definedName>
    <definedName name="_xlnm.Print_Area" localSheetId="36">'NC Turkey Generation 22'!$B$2:$H$34</definedName>
    <definedName name="_xlnm.Print_Area" localSheetId="32">'PE Financials 22'!$B$2:$D$11</definedName>
    <definedName name="_xlnm.Print_Area" localSheetId="31">'PE Power plant portfolio 22'!$B$2:$K$7</definedName>
    <definedName name="_xlnm.Print_Area" localSheetId="33">'PE Power Sales 22'!$B$3:$D$10</definedName>
    <definedName name="_xlnm.Print_Area" localSheetId="34">'PE Shut down 22'!$B$2:$H$13</definedName>
    <definedName name="_xlnm.Print_Area" localSheetId="7">'Regul. WACC 22'!$B$2:$I$30</definedName>
    <definedName name="dwFE">[4]lista!$A$40:$A$44</definedName>
    <definedName name="ederf4" localSheetId="18">[1]lista!#REF!</definedName>
    <definedName name="ederf4" localSheetId="25">[1]lista!#REF!</definedName>
    <definedName name="ederf4" localSheetId="19">[1]lista!#REF!</definedName>
    <definedName name="ederf4" localSheetId="16">[1]lista!#REF!</definedName>
    <definedName name="ederf4" localSheetId="26">[1]lista!#REF!</definedName>
    <definedName name="ederf4" localSheetId="20">[1]lista!#REF!</definedName>
    <definedName name="ederf4" localSheetId="28">[1]lista!#REF!</definedName>
    <definedName name="ederf4" localSheetId="4">[1]lista!#REF!</definedName>
    <definedName name="ederf4" localSheetId="9">[1]lista!#REF!</definedName>
    <definedName name="ederf4" localSheetId="5">[1]lista!#REF!</definedName>
    <definedName name="ederf4" localSheetId="6">[1]lista!#REF!</definedName>
    <definedName name="ederf4" localSheetId="10">[1]lista!#REF!</definedName>
    <definedName name="ederf4" localSheetId="11">[1]lista!#REF!</definedName>
    <definedName name="ederf4" localSheetId="12">[1]lista!#REF!</definedName>
    <definedName name="ederf4" localSheetId="13">[1]lista!#REF!</definedName>
    <definedName name="ederf4" localSheetId="8">[1]lista!#REF!</definedName>
    <definedName name="ederf4" localSheetId="3">[1]lista!#REF!</definedName>
    <definedName name="ederf4" localSheetId="36">[1]lista!#REF!</definedName>
    <definedName name="ederf4" localSheetId="34">[1]lista!#REF!</definedName>
    <definedName name="ederf4" localSheetId="7">[1]lista!#REF!</definedName>
    <definedName name="ederf4">[1]lista!#REF!</definedName>
    <definedName name="ery" localSheetId="18">[3]H01!#REF!</definedName>
    <definedName name="ery" localSheetId="25">[3]H01!#REF!</definedName>
    <definedName name="ery" localSheetId="19">[3]H01!#REF!</definedName>
    <definedName name="ery" localSheetId="16">[3]H01!#REF!</definedName>
    <definedName name="ery" localSheetId="26">[3]H01!#REF!</definedName>
    <definedName name="ery" localSheetId="20">[3]H01!#REF!</definedName>
    <definedName name="ery" localSheetId="28">[3]H01!#REF!</definedName>
    <definedName name="ery" localSheetId="4">[3]H01!#REF!</definedName>
    <definedName name="ery" localSheetId="5">[3]H01!#REF!</definedName>
    <definedName name="ery" localSheetId="6">[3]H01!#REF!</definedName>
    <definedName name="ery" localSheetId="10">[3]H01!#REF!</definedName>
    <definedName name="ery" localSheetId="11">[3]H01!#REF!</definedName>
    <definedName name="ery" localSheetId="3">[3]H01!#REF!</definedName>
    <definedName name="ery" localSheetId="36">[3]H01!#REF!</definedName>
    <definedName name="ery" localSheetId="34">[3]H01!#REF!</definedName>
    <definedName name="ery">[3]H01!#REF!</definedName>
    <definedName name="fgt675bc45t" localSheetId="16">[1]lista!#REF!</definedName>
    <definedName name="fgt675bc45t" localSheetId="4">[1]lista!#REF!</definedName>
    <definedName name="fgt675bc45t" localSheetId="5">[1]lista!#REF!</definedName>
    <definedName name="fgt675bc45t" localSheetId="6">[1]lista!#REF!</definedName>
    <definedName name="fgt675bc45t" localSheetId="10">[1]lista!#REF!</definedName>
    <definedName name="fgt675bc45t" localSheetId="11">[1]lista!#REF!</definedName>
    <definedName name="fgt675bc45t" localSheetId="3">[1]lista!#REF!</definedName>
    <definedName name="fgt675bc45t" localSheetId="36">[1]lista!#REF!</definedName>
    <definedName name="fgt675bc45t" localSheetId="34">[1]lista!#REF!</definedName>
    <definedName name="fgt675bc45t">[1]lista!#REF!</definedName>
    <definedName name="furnizori">[1]lista!$A$26:$A$83</definedName>
    <definedName name="furnizori_impliciti">[5]lista!$A$38:$A$44</definedName>
    <definedName name="gff" localSheetId="18">[1]lista!#REF!</definedName>
    <definedName name="gff" localSheetId="25">[1]lista!#REF!</definedName>
    <definedName name="gff" localSheetId="19">[1]lista!#REF!</definedName>
    <definedName name="gff" localSheetId="16">[1]lista!#REF!</definedName>
    <definedName name="gff" localSheetId="26">[1]lista!#REF!</definedName>
    <definedName name="gff" localSheetId="20">[1]lista!#REF!</definedName>
    <definedName name="gff" localSheetId="28">[1]lista!#REF!</definedName>
    <definedName name="gff" localSheetId="4">[1]lista!#REF!</definedName>
    <definedName name="gff" localSheetId="9">[1]lista!#REF!</definedName>
    <definedName name="gff" localSheetId="5">[1]lista!#REF!</definedName>
    <definedName name="gff" localSheetId="6">[1]lista!#REF!</definedName>
    <definedName name="gff" localSheetId="10">[1]lista!#REF!</definedName>
    <definedName name="gff" localSheetId="11">[1]lista!#REF!</definedName>
    <definedName name="gff" localSheetId="12">[1]lista!#REF!</definedName>
    <definedName name="gff" localSheetId="13">[1]lista!#REF!</definedName>
    <definedName name="gff" localSheetId="8">[1]lista!#REF!</definedName>
    <definedName name="gff" localSheetId="3">[1]lista!#REF!</definedName>
    <definedName name="gff" localSheetId="36">[1]lista!#REF!</definedName>
    <definedName name="gff" localSheetId="34">[1]lista!#REF!</definedName>
    <definedName name="gff" localSheetId="7">[1]lista!#REF!</definedName>
    <definedName name="gff">[1]lista!#REF!</definedName>
    <definedName name="gggg" localSheetId="18">[1]lista!#REF!</definedName>
    <definedName name="gggg" localSheetId="25">[1]lista!#REF!</definedName>
    <definedName name="gggg" localSheetId="19">[1]lista!#REF!</definedName>
    <definedName name="gggg" localSheetId="16">[1]lista!#REF!</definedName>
    <definedName name="gggg" localSheetId="26">[1]lista!#REF!</definedName>
    <definedName name="gggg" localSheetId="20">[1]lista!#REF!</definedName>
    <definedName name="gggg" localSheetId="28">[1]lista!#REF!</definedName>
    <definedName name="gggg" localSheetId="4">[1]lista!#REF!</definedName>
    <definedName name="gggg" localSheetId="5">[1]lista!#REF!</definedName>
    <definedName name="gggg" localSheetId="6">[1]lista!#REF!</definedName>
    <definedName name="gggg" localSheetId="10">[1]lista!#REF!</definedName>
    <definedName name="gggg" localSheetId="11">[1]lista!#REF!</definedName>
    <definedName name="gggg" localSheetId="3">[1]lista!#REF!</definedName>
    <definedName name="gggg" localSheetId="36">[1]lista!#REF!</definedName>
    <definedName name="gggg" localSheetId="34">[1]lista!#REF!</definedName>
    <definedName name="gggg">[1]lista!#REF!</definedName>
    <definedName name="gttgthrh" localSheetId="16">[1]lista!#REF!</definedName>
    <definedName name="gttgthrh" localSheetId="4">[1]lista!#REF!</definedName>
    <definedName name="gttgthrh" localSheetId="5">[1]lista!#REF!</definedName>
    <definedName name="gttgthrh" localSheetId="6">[1]lista!#REF!</definedName>
    <definedName name="gttgthrh" localSheetId="10">[1]lista!#REF!</definedName>
    <definedName name="gttgthrh" localSheetId="11">[1]lista!#REF!</definedName>
    <definedName name="gttgthrh" localSheetId="3">[1]lista!#REF!</definedName>
    <definedName name="gttgthrh" localSheetId="36">[1]lista!#REF!</definedName>
    <definedName name="gttgthrh" localSheetId="34">[1]lista!#REF!</definedName>
    <definedName name="gttgthrh">[1]lista!#REF!</definedName>
    <definedName name="hjg34556tdd32tg787" localSheetId="16">[3]H01!#REF!</definedName>
    <definedName name="hjg34556tdd32tg787" localSheetId="4">[3]H01!#REF!</definedName>
    <definedName name="hjg34556tdd32tg787" localSheetId="5">[3]H01!#REF!</definedName>
    <definedName name="hjg34556tdd32tg787" localSheetId="6">[3]H01!#REF!</definedName>
    <definedName name="hjg34556tdd32tg787" localSheetId="10">[3]H01!#REF!</definedName>
    <definedName name="hjg34556tdd32tg787" localSheetId="11">[3]H01!#REF!</definedName>
    <definedName name="hjg34556tdd32tg787" localSheetId="3">[3]H01!#REF!</definedName>
    <definedName name="hjg34556tdd32tg787" localSheetId="36">[3]H01!#REF!</definedName>
    <definedName name="hjg34556tdd32tg787" localSheetId="34">[3]H01!#REF!</definedName>
    <definedName name="hjg34556tdd32tg787">[3]H01!#REF!</definedName>
    <definedName name="hjk8790997687989gh" localSheetId="16">[3]H01!#REF!</definedName>
    <definedName name="hjk8790997687989gh" localSheetId="4">[3]H01!#REF!</definedName>
    <definedName name="hjk8790997687989gh" localSheetId="5">[3]H01!#REF!</definedName>
    <definedName name="hjk8790997687989gh" localSheetId="6">[3]H01!#REF!</definedName>
    <definedName name="hjk8790997687989gh" localSheetId="10">[3]H01!#REF!</definedName>
    <definedName name="hjk8790997687989gh" localSheetId="11">[3]H01!#REF!</definedName>
    <definedName name="hjk8790997687989gh">[3]H01!#REF!</definedName>
    <definedName name="hyyhy" localSheetId="16">[1]lista!#REF!</definedName>
    <definedName name="hyyhy" localSheetId="4">[1]lista!#REF!</definedName>
    <definedName name="hyyhy" localSheetId="5">[1]lista!#REF!</definedName>
    <definedName name="hyyhy" localSheetId="6">[1]lista!#REF!</definedName>
    <definedName name="hyyhy" localSheetId="10">[1]lista!#REF!</definedName>
    <definedName name="hyyhy" localSheetId="11">[1]lista!#REF!</definedName>
    <definedName name="hyyhy">[1]lista!#REF!</definedName>
    <definedName name="jklj" localSheetId="18">#REF!</definedName>
    <definedName name="jklj" localSheetId="25">#REF!</definedName>
    <definedName name="jklj" localSheetId="19">#REF!</definedName>
    <definedName name="jklj" localSheetId="16">#REF!</definedName>
    <definedName name="jklj" localSheetId="26">#REF!</definedName>
    <definedName name="jklj" localSheetId="20">#REF!</definedName>
    <definedName name="jklj" localSheetId="28">#REF!</definedName>
    <definedName name="jklj" localSheetId="4">#REF!</definedName>
    <definedName name="jklj" localSheetId="9">#REF!</definedName>
    <definedName name="jklj" localSheetId="5">#REF!</definedName>
    <definedName name="jklj" localSheetId="6">#REF!</definedName>
    <definedName name="jklj" localSheetId="10">#REF!</definedName>
    <definedName name="jklj" localSheetId="11">#REF!</definedName>
    <definedName name="jklj" localSheetId="12">#REF!</definedName>
    <definedName name="jklj" localSheetId="13">#REF!</definedName>
    <definedName name="jklj" localSheetId="8">#REF!</definedName>
    <definedName name="jklj" localSheetId="3">#REF!</definedName>
    <definedName name="jklj" localSheetId="36">#REF!</definedName>
    <definedName name="jklj" localSheetId="34">#REF!</definedName>
    <definedName name="jklj" localSheetId="7">#REF!</definedName>
    <definedName name="jklj">#REF!</definedName>
    <definedName name="kjh76868dfg" localSheetId="16">[1]lista!#REF!</definedName>
    <definedName name="kjh76868dfg" localSheetId="4">[1]lista!#REF!</definedName>
    <definedName name="kjh76868dfg" localSheetId="9">[1]lista!#REF!</definedName>
    <definedName name="kjh76868dfg" localSheetId="5">[1]lista!#REF!</definedName>
    <definedName name="kjh76868dfg" localSheetId="6">[1]lista!#REF!</definedName>
    <definedName name="kjh76868dfg" localSheetId="10">[1]lista!#REF!</definedName>
    <definedName name="kjh76868dfg" localSheetId="11">[1]lista!#REF!</definedName>
    <definedName name="kjh76868dfg" localSheetId="12">[1]lista!#REF!</definedName>
    <definedName name="kjh76868dfg" localSheetId="13">[1]lista!#REF!</definedName>
    <definedName name="kjh76868dfg" localSheetId="8">[1]lista!#REF!</definedName>
    <definedName name="kjh76868dfg" localSheetId="7">[1]lista!#REF!</definedName>
    <definedName name="kjh76868dfg">[1]lista!#REF!</definedName>
    <definedName name="kkkkk" localSheetId="16">[1]lista!#REF!</definedName>
    <definedName name="kkkkk" localSheetId="4">[1]lista!#REF!</definedName>
    <definedName name="kkkkk" localSheetId="5">[1]lista!#REF!</definedName>
    <definedName name="kkkkk" localSheetId="6">[1]lista!#REF!</definedName>
    <definedName name="kkkkk" localSheetId="10">[1]lista!#REF!</definedName>
    <definedName name="kkkkk" localSheetId="11">[1]lista!#REF!</definedName>
    <definedName name="kkkkk">[1]lista!#REF!</definedName>
    <definedName name="limcount" hidden="1">1</definedName>
    <definedName name="luna" localSheetId="18">#REF!</definedName>
    <definedName name="luna" localSheetId="25">#REF!</definedName>
    <definedName name="luna" localSheetId="19">#REF!</definedName>
    <definedName name="luna" localSheetId="16">#REF!</definedName>
    <definedName name="luna" localSheetId="26">#REF!</definedName>
    <definedName name="luna" localSheetId="20">#REF!</definedName>
    <definedName name="luna" localSheetId="28">#REF!</definedName>
    <definedName name="luna" localSheetId="4">#REF!</definedName>
    <definedName name="luna" localSheetId="9">#REF!</definedName>
    <definedName name="luna" localSheetId="5">#REF!</definedName>
    <definedName name="luna" localSheetId="6">#REF!</definedName>
    <definedName name="luna" localSheetId="10">#REF!</definedName>
    <definedName name="luna" localSheetId="11">#REF!</definedName>
    <definedName name="luna" localSheetId="12">#REF!</definedName>
    <definedName name="luna" localSheetId="13">#REF!</definedName>
    <definedName name="luna" localSheetId="8">#REF!</definedName>
    <definedName name="luna" localSheetId="3">#REF!</definedName>
    <definedName name="luna" localSheetId="36">#REF!</definedName>
    <definedName name="luna" localSheetId="34">#REF!</definedName>
    <definedName name="luna" localSheetId="7">#REF!</definedName>
    <definedName name="luna">#REF!</definedName>
    <definedName name="methode" localSheetId="18">#REF!</definedName>
    <definedName name="methode" localSheetId="25">#REF!</definedName>
    <definedName name="methode" localSheetId="19">#REF!</definedName>
    <definedName name="methode" localSheetId="16">#REF!</definedName>
    <definedName name="methode" localSheetId="26">#REF!</definedName>
    <definedName name="methode" localSheetId="20">#REF!</definedName>
    <definedName name="methode" localSheetId="28">#REF!</definedName>
    <definedName name="methode" localSheetId="4">#REF!</definedName>
    <definedName name="methode" localSheetId="9">#REF!</definedName>
    <definedName name="methode" localSheetId="5">#REF!</definedName>
    <definedName name="methode" localSheetId="6">#REF!</definedName>
    <definedName name="methode" localSheetId="10">#REF!</definedName>
    <definedName name="methode" localSheetId="11">#REF!</definedName>
    <definedName name="methode" localSheetId="12">#REF!</definedName>
    <definedName name="methode" localSheetId="13">#REF!</definedName>
    <definedName name="methode" localSheetId="8">#REF!</definedName>
    <definedName name="methode" localSheetId="3">#REF!</definedName>
    <definedName name="methode" localSheetId="36">#REF!</definedName>
    <definedName name="methode" localSheetId="34">#REF!</definedName>
    <definedName name="methode" localSheetId="7">#REF!</definedName>
    <definedName name="methode">#REF!</definedName>
    <definedName name="mn7686436687bg546gg34" localSheetId="18">[3]H01!#REF!</definedName>
    <definedName name="mn7686436687bg546gg34" localSheetId="25">[3]H01!#REF!</definedName>
    <definedName name="mn7686436687bg546gg34" localSheetId="19">[3]H01!#REF!</definedName>
    <definedName name="mn7686436687bg546gg34" localSheetId="16">[3]H01!#REF!</definedName>
    <definedName name="mn7686436687bg546gg34" localSheetId="26">[3]H01!#REF!</definedName>
    <definedName name="mn7686436687bg546gg34" localSheetId="20">[3]H01!#REF!</definedName>
    <definedName name="mn7686436687bg546gg34" localSheetId="28">[3]H01!#REF!</definedName>
    <definedName name="mn7686436687bg546gg34" localSheetId="4">[3]H01!#REF!</definedName>
    <definedName name="mn7686436687bg546gg34" localSheetId="9">[3]H01!#REF!</definedName>
    <definedName name="mn7686436687bg546gg34" localSheetId="5">[3]H01!#REF!</definedName>
    <definedName name="mn7686436687bg546gg34" localSheetId="6">[3]H01!#REF!</definedName>
    <definedName name="mn7686436687bg546gg34" localSheetId="10">[3]H01!#REF!</definedName>
    <definedName name="mn7686436687bg546gg34" localSheetId="11">[3]H01!#REF!</definedName>
    <definedName name="mn7686436687bg546gg34" localSheetId="12">[3]H01!#REF!</definedName>
    <definedName name="mn7686436687bg546gg34" localSheetId="13">[3]H01!#REF!</definedName>
    <definedName name="mn7686436687bg546gg34" localSheetId="8">[3]H01!#REF!</definedName>
    <definedName name="mn7686436687bg546gg34" localSheetId="3">[3]H01!#REF!</definedName>
    <definedName name="mn7686436687bg546gg34" localSheetId="36">[3]H01!#REF!</definedName>
    <definedName name="mn7686436687bg546gg34" localSheetId="34">[3]H01!#REF!</definedName>
    <definedName name="mn7686436687bg546gg34" localSheetId="7">[3]H01!#REF!</definedName>
    <definedName name="mn7686436687bg546gg34">[3]H01!#REF!</definedName>
    <definedName name="operator" localSheetId="18">#REF!</definedName>
    <definedName name="operator" localSheetId="25">#REF!</definedName>
    <definedName name="operator" localSheetId="19">#REF!</definedName>
    <definedName name="operator" localSheetId="16">#REF!</definedName>
    <definedName name="operator" localSheetId="26">#REF!</definedName>
    <definedName name="operator" localSheetId="20">#REF!</definedName>
    <definedName name="operator" localSheetId="28">#REF!</definedName>
    <definedName name="operator" localSheetId="4">#REF!</definedName>
    <definedName name="operator" localSheetId="9">#REF!</definedName>
    <definedName name="operator" localSheetId="5">#REF!</definedName>
    <definedName name="operator" localSheetId="6">#REF!</definedName>
    <definedName name="operator" localSheetId="10">#REF!</definedName>
    <definedName name="operator" localSheetId="11">#REF!</definedName>
    <definedName name="operator" localSheetId="12">#REF!</definedName>
    <definedName name="operator" localSheetId="13">#REF!</definedName>
    <definedName name="operator" localSheetId="8">#REF!</definedName>
    <definedName name="operator" localSheetId="3">#REF!</definedName>
    <definedName name="operator" localSheetId="36">#REF!</definedName>
    <definedName name="operator" localSheetId="34">#REF!</definedName>
    <definedName name="operator" localSheetId="7">#REF!</definedName>
    <definedName name="operator">#REF!</definedName>
    <definedName name="operatori_distributie">[6]lista!$A$24:$A$31</definedName>
    <definedName name="PERIOADE_ID">'[3]0'!$B$15:$B$20</definedName>
    <definedName name="prod">[2]lista!$A$1:$A$22</definedName>
    <definedName name="Prod._nedispecerizabili">[7]lista!$A$1:$A$35</definedName>
    <definedName name="producatori">[1]lista!$A$2:$A$22</definedName>
    <definedName name="producatoriPCC">[8]lista!$A$1:$A$35</definedName>
    <definedName name="qwe" localSheetId="18">#REF!</definedName>
    <definedName name="qwe" localSheetId="25">#REF!</definedName>
    <definedName name="qwe" localSheetId="19">#REF!</definedName>
    <definedName name="qwe" localSheetId="16">#REF!</definedName>
    <definedName name="qwe" localSheetId="26">#REF!</definedName>
    <definedName name="qwe" localSheetId="20">#REF!</definedName>
    <definedName name="qwe" localSheetId="28">#REF!</definedName>
    <definedName name="qwe" localSheetId="4">#REF!</definedName>
    <definedName name="qwe" localSheetId="9">#REF!</definedName>
    <definedName name="qwe" localSheetId="5">#REF!</definedName>
    <definedName name="qwe" localSheetId="6">#REF!</definedName>
    <definedName name="qwe" localSheetId="10">#REF!</definedName>
    <definedName name="qwe" localSheetId="11">#REF!</definedName>
    <definedName name="qwe" localSheetId="12">#REF!</definedName>
    <definedName name="qwe" localSheetId="13">#REF!</definedName>
    <definedName name="qwe" localSheetId="8">#REF!</definedName>
    <definedName name="qwe" localSheetId="3">#REF!</definedName>
    <definedName name="qwe" localSheetId="36">#REF!</definedName>
    <definedName name="qwe" localSheetId="34">#REF!</definedName>
    <definedName name="qwe" localSheetId="7">#REF!</definedName>
    <definedName name="qwe">#REF!</definedName>
    <definedName name="range_data" localSheetId="18">#REF!</definedName>
    <definedName name="range_data" localSheetId="25">#REF!</definedName>
    <definedName name="range_data" localSheetId="19">#REF!</definedName>
    <definedName name="range_data" localSheetId="16">#REF!</definedName>
    <definedName name="range_data" localSheetId="26">#REF!</definedName>
    <definedName name="range_data" localSheetId="20">#REF!</definedName>
    <definedName name="range_data" localSheetId="28">#REF!</definedName>
    <definedName name="range_data" localSheetId="4">#REF!</definedName>
    <definedName name="range_data" localSheetId="9">#REF!</definedName>
    <definedName name="range_data" localSheetId="5">#REF!</definedName>
    <definedName name="range_data" localSheetId="6">#REF!</definedName>
    <definedName name="range_data" localSheetId="10">#REF!</definedName>
    <definedName name="range_data" localSheetId="11">#REF!</definedName>
    <definedName name="range_data" localSheetId="12">#REF!</definedName>
    <definedName name="range_data" localSheetId="13">#REF!</definedName>
    <definedName name="range_data" localSheetId="8">#REF!</definedName>
    <definedName name="range_data" localSheetId="3">#REF!</definedName>
    <definedName name="range_data" localSheetId="36">#REF!</definedName>
    <definedName name="range_data" localSheetId="34">#REF!</definedName>
    <definedName name="range_data" localSheetId="7">#REF!</definedName>
    <definedName name="range_data">#REF!</definedName>
    <definedName name="range_kernel_data" localSheetId="18">#REF!</definedName>
    <definedName name="range_kernel_data" localSheetId="25">#REF!</definedName>
    <definedName name="range_kernel_data" localSheetId="19">#REF!</definedName>
    <definedName name="range_kernel_data" localSheetId="16">#REF!</definedName>
    <definedName name="range_kernel_data" localSheetId="26">#REF!</definedName>
    <definedName name="range_kernel_data" localSheetId="20">#REF!</definedName>
    <definedName name="range_kernel_data" localSheetId="28">#REF!</definedName>
    <definedName name="range_kernel_data" localSheetId="4">#REF!</definedName>
    <definedName name="range_kernel_data" localSheetId="9">#REF!</definedName>
    <definedName name="range_kernel_data" localSheetId="5">#REF!</definedName>
    <definedName name="range_kernel_data" localSheetId="6">#REF!</definedName>
    <definedName name="range_kernel_data" localSheetId="10">#REF!</definedName>
    <definedName name="range_kernel_data" localSheetId="11">#REF!</definedName>
    <definedName name="range_kernel_data" localSheetId="12">#REF!</definedName>
    <definedName name="range_kernel_data" localSheetId="13">#REF!</definedName>
    <definedName name="range_kernel_data" localSheetId="8">#REF!</definedName>
    <definedName name="range_kernel_data" localSheetId="3">#REF!</definedName>
    <definedName name="range_kernel_data" localSheetId="36">#REF!</definedName>
    <definedName name="range_kernel_data" localSheetId="34">#REF!</definedName>
    <definedName name="range_kernel_data" localSheetId="7">#REF!</definedName>
    <definedName name="range_kernel_data">#REF!</definedName>
    <definedName name="rrrr" localSheetId="18">[1]lista!#REF!</definedName>
    <definedName name="rrrr" localSheetId="25">[1]lista!#REF!</definedName>
    <definedName name="rrrr" localSheetId="19">[1]lista!#REF!</definedName>
    <definedName name="rrrr" localSheetId="16">[1]lista!#REF!</definedName>
    <definedName name="rrrr" localSheetId="26">[1]lista!#REF!</definedName>
    <definedName name="rrrr" localSheetId="20">[1]lista!#REF!</definedName>
    <definedName name="rrrr" localSheetId="28">[1]lista!#REF!</definedName>
    <definedName name="rrrr" localSheetId="4">[1]lista!#REF!</definedName>
    <definedName name="rrrr" localSheetId="9">[1]lista!#REF!</definedName>
    <definedName name="rrrr" localSheetId="5">[1]lista!#REF!</definedName>
    <definedName name="rrrr" localSheetId="6">[1]lista!#REF!</definedName>
    <definedName name="rrrr" localSheetId="10">[1]lista!#REF!</definedName>
    <definedName name="rrrr" localSheetId="11">[1]lista!#REF!</definedName>
    <definedName name="rrrr" localSheetId="12">[1]lista!#REF!</definedName>
    <definedName name="rrrr" localSheetId="13">[1]lista!#REF!</definedName>
    <definedName name="rrrr" localSheetId="8">[1]lista!#REF!</definedName>
    <definedName name="rrrr" localSheetId="3">[1]lista!#REF!</definedName>
    <definedName name="rrrr" localSheetId="36">[1]lista!#REF!</definedName>
    <definedName name="rrrr" localSheetId="34">[1]lista!#REF!</definedName>
    <definedName name="rrrr" localSheetId="7">[1]lista!#REF!</definedName>
    <definedName name="rrrr">[1]lista!#REF!</definedName>
    <definedName name="SAPBEXhrIndnt" hidden="1">1</definedName>
    <definedName name="SAPBEXrevision" hidden="1">1</definedName>
    <definedName name="SAPBEXsysID" hidden="1">"P45"</definedName>
    <definedName name="SAPBEXwbID" hidden="1">"3X6LG7ZYM17Q22YWQ3JV89B20"</definedName>
    <definedName name="sdf" localSheetId="18">[1]lista!#REF!</definedName>
    <definedName name="sdf" localSheetId="25">[1]lista!#REF!</definedName>
    <definedName name="sdf" localSheetId="19">[1]lista!#REF!</definedName>
    <definedName name="sdf" localSheetId="16">[1]lista!#REF!</definedName>
    <definedName name="sdf" localSheetId="26">[1]lista!#REF!</definedName>
    <definedName name="sdf" localSheetId="20">[1]lista!#REF!</definedName>
    <definedName name="sdf" localSheetId="28">[1]lista!#REF!</definedName>
    <definedName name="sdf" localSheetId="4">[1]lista!#REF!</definedName>
    <definedName name="sdf" localSheetId="9">[1]lista!#REF!</definedName>
    <definedName name="sdf" localSheetId="5">[1]lista!#REF!</definedName>
    <definedName name="sdf" localSheetId="6">[1]lista!#REF!</definedName>
    <definedName name="sdf" localSheetId="10">[1]lista!#REF!</definedName>
    <definedName name="sdf" localSheetId="11">[1]lista!#REF!</definedName>
    <definedName name="sdf" localSheetId="12">[1]lista!#REF!</definedName>
    <definedName name="sdf" localSheetId="13">[1]lista!#REF!</definedName>
    <definedName name="sdf" localSheetId="8">[1]lista!#REF!</definedName>
    <definedName name="sdf" localSheetId="3">[1]lista!#REF!</definedName>
    <definedName name="sdf" localSheetId="36">[1]lista!#REF!</definedName>
    <definedName name="sdf" localSheetId="34">[1]lista!#REF!</definedName>
    <definedName name="sdf" localSheetId="7">[1]lista!#REF!</definedName>
    <definedName name="sdf">[1]lista!#REF!</definedName>
    <definedName name="SDFG35t345f45y567" localSheetId="18">[1]lista!#REF!</definedName>
    <definedName name="SDFG35t345f45y567" localSheetId="25">[1]lista!#REF!</definedName>
    <definedName name="SDFG35t345f45y567" localSheetId="19">[1]lista!#REF!</definedName>
    <definedName name="SDFG35t345f45y567" localSheetId="16">[1]lista!#REF!</definedName>
    <definedName name="SDFG35t345f45y567" localSheetId="26">[1]lista!#REF!</definedName>
    <definedName name="SDFG35t345f45y567" localSheetId="20">[1]lista!#REF!</definedName>
    <definedName name="SDFG35t345f45y567" localSheetId="28">[1]lista!#REF!</definedName>
    <definedName name="SDFG35t345f45y567" localSheetId="4">[1]lista!#REF!</definedName>
    <definedName name="SDFG35t345f45y567" localSheetId="5">[1]lista!#REF!</definedName>
    <definedName name="SDFG35t345f45y567" localSheetId="6">[1]lista!#REF!</definedName>
    <definedName name="SDFG35t345f45y567" localSheetId="10">[1]lista!#REF!</definedName>
    <definedName name="SDFG35t345f45y567" localSheetId="11">[1]lista!#REF!</definedName>
    <definedName name="SDFG35t345f45y567" localSheetId="3">[1]lista!#REF!</definedName>
    <definedName name="SDFG35t345f45y567" localSheetId="36">[1]lista!#REF!</definedName>
    <definedName name="SDFG35t345f45y567" localSheetId="34">[1]lista!#REF!</definedName>
    <definedName name="SDFG35t345f45y567">[1]lista!#REF!</definedName>
    <definedName name="sdfsf34546hjkjk898" localSheetId="16">[1]lista!#REF!</definedName>
    <definedName name="sdfsf34546hjkjk898" localSheetId="4">[1]lista!#REF!</definedName>
    <definedName name="sdfsf34546hjkjk898" localSheetId="5">[1]lista!#REF!</definedName>
    <definedName name="sdfsf34546hjkjk898" localSheetId="6">[1]lista!#REF!</definedName>
    <definedName name="sdfsf34546hjkjk898" localSheetId="10">[1]lista!#REF!</definedName>
    <definedName name="sdfsf34546hjkjk898" localSheetId="11">[1]lista!#REF!</definedName>
    <definedName name="sdfsf34546hjkjk898" localSheetId="3">[1]lista!#REF!</definedName>
    <definedName name="sdfsf34546hjkjk898" localSheetId="36">[1]lista!#REF!</definedName>
    <definedName name="sdfsf34546hjkjk898" localSheetId="34">[1]lista!#REF!</definedName>
    <definedName name="sdfsf34546hjkjk898">[1]lista!#REF!</definedName>
    <definedName name="sdt" localSheetId="16">[3]H01!#REF!</definedName>
    <definedName name="sdt" localSheetId="4">[3]H01!#REF!</definedName>
    <definedName name="sdt" localSheetId="5">[3]H01!#REF!</definedName>
    <definedName name="sdt" localSheetId="6">[3]H01!#REF!</definedName>
    <definedName name="sdt" localSheetId="10">[3]H01!#REF!</definedName>
    <definedName name="sdt" localSheetId="11">[3]H01!#REF!</definedName>
    <definedName name="sdt" localSheetId="3">[3]H01!#REF!</definedName>
    <definedName name="sdt" localSheetId="36">[3]H01!#REF!</definedName>
    <definedName name="sdt" localSheetId="34">[3]H01!#REF!</definedName>
    <definedName name="sdt">[3]H01!#REF!</definedName>
    <definedName name="se" localSheetId="18">#REF!</definedName>
    <definedName name="se" localSheetId="25">#REF!</definedName>
    <definedName name="se" localSheetId="19">#REF!</definedName>
    <definedName name="se" localSheetId="16">#REF!</definedName>
    <definedName name="se" localSheetId="26">#REF!</definedName>
    <definedName name="se" localSheetId="20">#REF!</definedName>
    <definedName name="se" localSheetId="28">#REF!</definedName>
    <definedName name="se" localSheetId="4">#REF!</definedName>
    <definedName name="se" localSheetId="9">#REF!</definedName>
    <definedName name="se" localSheetId="5">#REF!</definedName>
    <definedName name="se" localSheetId="6">#REF!</definedName>
    <definedName name="se" localSheetId="10">#REF!</definedName>
    <definedName name="se" localSheetId="11">#REF!</definedName>
    <definedName name="se" localSheetId="12">#REF!</definedName>
    <definedName name="se" localSheetId="13">#REF!</definedName>
    <definedName name="se" localSheetId="8">#REF!</definedName>
    <definedName name="se" localSheetId="3">#REF!</definedName>
    <definedName name="se" localSheetId="36">#REF!</definedName>
    <definedName name="se" localSheetId="34">#REF!</definedName>
    <definedName name="se" localSheetId="7">#REF!</definedName>
    <definedName name="se">#REF!</definedName>
    <definedName name="sencount" hidden="1">1</definedName>
    <definedName name="solver_eng" localSheetId="37" hidden="1">1</definedName>
    <definedName name="solver_neg" localSheetId="37" hidden="1">1</definedName>
    <definedName name="solver_num" localSheetId="37" hidden="1">0</definedName>
    <definedName name="solver_opt" localSheetId="37" hidden="1">'At Equity Part.'!#REF!</definedName>
    <definedName name="solver_typ" localSheetId="37" hidden="1">3</definedName>
    <definedName name="solver_val" localSheetId="37" hidden="1">0</definedName>
    <definedName name="solver_ver" localSheetId="37" hidden="1">3</definedName>
    <definedName name="swet3465" localSheetId="18">[1]lista!#REF!</definedName>
    <definedName name="swet3465" localSheetId="25">[1]lista!#REF!</definedName>
    <definedName name="swet3465" localSheetId="19">[1]lista!#REF!</definedName>
    <definedName name="swet3465" localSheetId="16">[1]lista!#REF!</definedName>
    <definedName name="swet3465" localSheetId="26">[1]lista!#REF!</definedName>
    <definedName name="swet3465" localSheetId="20">[1]lista!#REF!</definedName>
    <definedName name="swet3465" localSheetId="28">[1]lista!#REF!</definedName>
    <definedName name="swet3465" localSheetId="4">[1]lista!#REF!</definedName>
    <definedName name="swet3465" localSheetId="9">[1]lista!#REF!</definedName>
    <definedName name="swet3465" localSheetId="5">[1]lista!#REF!</definedName>
    <definedName name="swet3465" localSheetId="6">[1]lista!#REF!</definedName>
    <definedName name="swet3465" localSheetId="10">[1]lista!#REF!</definedName>
    <definedName name="swet3465" localSheetId="11">[1]lista!#REF!</definedName>
    <definedName name="swet3465" localSheetId="12">[1]lista!#REF!</definedName>
    <definedName name="swet3465" localSheetId="13">[1]lista!#REF!</definedName>
    <definedName name="swet3465" localSheetId="8">[1]lista!#REF!</definedName>
    <definedName name="swet3465" localSheetId="3">[1]lista!#REF!</definedName>
    <definedName name="swet3465" localSheetId="36">[1]lista!#REF!</definedName>
    <definedName name="swet3465" localSheetId="34">[1]lista!#REF!</definedName>
    <definedName name="swet3465" localSheetId="7">[1]lista!#REF!</definedName>
    <definedName name="swet3465">[1]lista!#REF!</definedName>
    <definedName name="TEST1" localSheetId="16">[3]H01!#REF!</definedName>
    <definedName name="TEST1" localSheetId="4">[3]H01!#REF!</definedName>
    <definedName name="TEST1" localSheetId="5">[3]H01!#REF!</definedName>
    <definedName name="TEST1" localSheetId="6">[3]H01!#REF!</definedName>
    <definedName name="TEST1" localSheetId="10">[3]H01!#REF!</definedName>
    <definedName name="TEST1" localSheetId="11">[3]H01!#REF!</definedName>
    <definedName name="TEST1" localSheetId="3">[3]H01!#REF!</definedName>
    <definedName name="TEST1" localSheetId="36">[3]H01!#REF!</definedName>
    <definedName name="TEST1" localSheetId="34">[3]H01!#REF!</definedName>
    <definedName name="TEST1">[3]H01!#REF!</definedName>
    <definedName name="TESTHKEY" localSheetId="16">[3]H01!#REF!</definedName>
    <definedName name="TESTHKEY" localSheetId="4">[3]H01!#REF!</definedName>
    <definedName name="TESTHKEY" localSheetId="5">[3]H01!#REF!</definedName>
    <definedName name="TESTHKEY" localSheetId="6">[3]H01!#REF!</definedName>
    <definedName name="TESTHKEY" localSheetId="10">[3]H01!#REF!</definedName>
    <definedName name="TESTHKEY" localSheetId="11">[3]H01!#REF!</definedName>
    <definedName name="TESTHKEY" localSheetId="3">[3]H01!#REF!</definedName>
    <definedName name="TESTHKEY" localSheetId="36">[3]H01!#REF!</definedName>
    <definedName name="TESTHKEY" localSheetId="34">[3]H01!#REF!</definedName>
    <definedName name="TESTHKEY">[3]H01!#REF!</definedName>
    <definedName name="tk">[1]lista!#REF!</definedName>
    <definedName name="tyu" localSheetId="18">#REF!</definedName>
    <definedName name="tyu" localSheetId="25">#REF!</definedName>
    <definedName name="tyu" localSheetId="19">#REF!</definedName>
    <definedName name="tyu" localSheetId="16">#REF!</definedName>
    <definedName name="tyu" localSheetId="26">#REF!</definedName>
    <definedName name="tyu" localSheetId="20">#REF!</definedName>
    <definedName name="tyu" localSheetId="28">#REF!</definedName>
    <definedName name="tyu" localSheetId="4">#REF!</definedName>
    <definedName name="tyu" localSheetId="9">#REF!</definedName>
    <definedName name="tyu" localSheetId="5">#REF!</definedName>
    <definedName name="tyu" localSheetId="6">#REF!</definedName>
    <definedName name="tyu" localSheetId="10">#REF!</definedName>
    <definedName name="tyu" localSheetId="11">#REF!</definedName>
    <definedName name="tyu" localSheetId="12">#REF!</definedName>
    <definedName name="tyu" localSheetId="13">#REF!</definedName>
    <definedName name="tyu" localSheetId="8">#REF!</definedName>
    <definedName name="tyu" localSheetId="3">#REF!</definedName>
    <definedName name="tyu" localSheetId="36">#REF!</definedName>
    <definedName name="tyu" localSheetId="34">#REF!</definedName>
    <definedName name="tyu" localSheetId="7">#REF!</definedName>
    <definedName name="tyu">#REF!</definedName>
    <definedName name="ujuyu" localSheetId="18">[1]lista!#REF!</definedName>
    <definedName name="ujuyu" localSheetId="25">[1]lista!#REF!</definedName>
    <definedName name="ujuyu" localSheetId="19">[1]lista!#REF!</definedName>
    <definedName name="ujuyu" localSheetId="16">[1]lista!#REF!</definedName>
    <definedName name="ujuyu" localSheetId="26">[1]lista!#REF!</definedName>
    <definedName name="ujuyu" localSheetId="20">[1]lista!#REF!</definedName>
    <definedName name="ujuyu" localSheetId="28">[1]lista!#REF!</definedName>
    <definedName name="ujuyu" localSheetId="4">[1]lista!#REF!</definedName>
    <definedName name="ujuyu" localSheetId="9">[1]lista!#REF!</definedName>
    <definedName name="ujuyu" localSheetId="5">[1]lista!#REF!</definedName>
    <definedName name="ujuyu" localSheetId="6">[1]lista!#REF!</definedName>
    <definedName name="ujuyu" localSheetId="10">[1]lista!#REF!</definedName>
    <definedName name="ujuyu" localSheetId="11">[1]lista!#REF!</definedName>
    <definedName name="ujuyu" localSheetId="12">[1]lista!#REF!</definedName>
    <definedName name="ujuyu" localSheetId="13">[1]lista!#REF!</definedName>
    <definedName name="ujuyu" localSheetId="8">[1]lista!#REF!</definedName>
    <definedName name="ujuyu" localSheetId="3">[1]lista!#REF!</definedName>
    <definedName name="ujuyu" localSheetId="36">[1]lista!#REF!</definedName>
    <definedName name="ujuyu" localSheetId="34">[1]lista!#REF!</definedName>
    <definedName name="ujuyu" localSheetId="7">[1]lista!#REF!</definedName>
    <definedName name="ujuyu">[1]lista!#REF!</definedName>
    <definedName name="vbn6565g5476" localSheetId="16">[1]lista!#REF!</definedName>
    <definedName name="vbn6565g5476" localSheetId="4">[1]lista!#REF!</definedName>
    <definedName name="vbn6565g5476" localSheetId="9">[1]lista!#REF!</definedName>
    <definedName name="vbn6565g5476" localSheetId="5">[1]lista!#REF!</definedName>
    <definedName name="vbn6565g5476" localSheetId="6">[1]lista!#REF!</definedName>
    <definedName name="vbn6565g5476" localSheetId="10">[1]lista!#REF!</definedName>
    <definedName name="vbn6565g5476" localSheetId="11">[1]lista!#REF!</definedName>
    <definedName name="vbn6565g5476" localSheetId="12">[1]lista!#REF!</definedName>
    <definedName name="vbn6565g5476" localSheetId="13">[1]lista!#REF!</definedName>
    <definedName name="vbn6565g5476" localSheetId="8">[1]lista!#REF!</definedName>
    <definedName name="vbn6565g5476" localSheetId="3">[1]lista!#REF!</definedName>
    <definedName name="vbn6565g5476" localSheetId="34">[1]lista!#REF!</definedName>
    <definedName name="vbn6565g5476" localSheetId="7">[1]lista!#REF!</definedName>
    <definedName name="vbn6565g5476">[1]lista!#REF!</definedName>
    <definedName name="WEF">[4]lista!$A$1:$A$26</definedName>
    <definedName name="yhfgfg" localSheetId="18">#REF!</definedName>
    <definedName name="yhfgfg" localSheetId="25">#REF!</definedName>
    <definedName name="yhfgfg" localSheetId="19">#REF!</definedName>
    <definedName name="yhfgfg" localSheetId="16">#REF!</definedName>
    <definedName name="yhfgfg" localSheetId="26">#REF!</definedName>
    <definedName name="yhfgfg" localSheetId="20">#REF!</definedName>
    <definedName name="yhfgfg" localSheetId="28">#REF!</definedName>
    <definedName name="yhfgfg" localSheetId="4">#REF!</definedName>
    <definedName name="yhfgfg" localSheetId="9">#REF!</definedName>
    <definedName name="yhfgfg" localSheetId="5">#REF!</definedName>
    <definedName name="yhfgfg" localSheetId="6">#REF!</definedName>
    <definedName name="yhfgfg" localSheetId="10">#REF!</definedName>
    <definedName name="yhfgfg" localSheetId="11">#REF!</definedName>
    <definedName name="yhfgfg" localSheetId="12">#REF!</definedName>
    <definedName name="yhfgfg" localSheetId="13">#REF!</definedName>
    <definedName name="yhfgfg" localSheetId="8">#REF!</definedName>
    <definedName name="yhfgfg" localSheetId="3">#REF!</definedName>
    <definedName name="yhfgfg" localSheetId="36">#REF!</definedName>
    <definedName name="yhfgfg" localSheetId="34">#REF!</definedName>
    <definedName name="yhfgfg" localSheetId="7">#REF!</definedName>
    <definedName name="yhfgfg">#REF!</definedName>
    <definedName name="yhjnyunjmyum" localSheetId="18">[1]lista!#REF!</definedName>
    <definedName name="yhjnyunjmyum" localSheetId="25">[1]lista!#REF!</definedName>
    <definedName name="yhjnyunjmyum" localSheetId="19">[1]lista!#REF!</definedName>
    <definedName name="yhjnyunjmyum" localSheetId="16">[1]lista!#REF!</definedName>
    <definedName name="yhjnyunjmyum" localSheetId="26">[1]lista!#REF!</definedName>
    <definedName name="yhjnyunjmyum" localSheetId="20">[1]lista!#REF!</definedName>
    <definedName name="yhjnyunjmyum" localSheetId="28">[1]lista!#REF!</definedName>
    <definedName name="yhjnyunjmyum" localSheetId="4">[1]lista!#REF!</definedName>
    <definedName name="yhjnyunjmyum" localSheetId="9">[1]lista!#REF!</definedName>
    <definedName name="yhjnyunjmyum" localSheetId="5">[1]lista!#REF!</definedName>
    <definedName name="yhjnyunjmyum" localSheetId="6">[1]lista!#REF!</definedName>
    <definedName name="yhjnyunjmyum" localSheetId="10">[1]lista!#REF!</definedName>
    <definedName name="yhjnyunjmyum" localSheetId="11">[1]lista!#REF!</definedName>
    <definedName name="yhjnyunjmyum" localSheetId="12">[1]lista!#REF!</definedName>
    <definedName name="yhjnyunjmyum" localSheetId="13">[1]lista!#REF!</definedName>
    <definedName name="yhjnyunjmyum" localSheetId="8">[1]lista!#REF!</definedName>
    <definedName name="yhjnyunjmyum" localSheetId="7">[1]lista!#REF!</definedName>
    <definedName name="yhjnyunjmyum">[1]lista!#REF!</definedName>
    <definedName name="yt" localSheetId="18">#REF!</definedName>
    <definedName name="yt" localSheetId="25">#REF!</definedName>
    <definedName name="yt" localSheetId="19">#REF!</definedName>
    <definedName name="yt" localSheetId="16">#REF!</definedName>
    <definedName name="yt" localSheetId="26">#REF!</definedName>
    <definedName name="yt" localSheetId="20">#REF!</definedName>
    <definedName name="yt" localSheetId="28">#REF!</definedName>
    <definedName name="yt" localSheetId="4">#REF!</definedName>
    <definedName name="yt" localSheetId="9">#REF!</definedName>
    <definedName name="yt" localSheetId="5">#REF!</definedName>
    <definedName name="yt" localSheetId="6">#REF!</definedName>
    <definedName name="yt" localSheetId="10">#REF!</definedName>
    <definedName name="yt" localSheetId="11">#REF!</definedName>
    <definedName name="yt" localSheetId="12">#REF!</definedName>
    <definedName name="yt" localSheetId="13">#REF!</definedName>
    <definedName name="yt" localSheetId="8">#REF!</definedName>
    <definedName name="yt" localSheetId="3">#REF!</definedName>
    <definedName name="yt" localSheetId="36">#REF!</definedName>
    <definedName name="yt" localSheetId="34">#REF!</definedName>
    <definedName name="yt" localSheetId="7">#REF!</definedName>
    <definedName name="y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253" l="1"/>
  <c r="F8" i="253"/>
  <c r="M28" i="269"/>
  <c r="N28" i="269"/>
  <c r="M29" i="269"/>
  <c r="N29" i="269"/>
  <c r="M30" i="269"/>
  <c r="N30" i="269"/>
  <c r="E29" i="269"/>
  <c r="F29" i="269"/>
  <c r="E30" i="269"/>
  <c r="F30" i="269"/>
  <c r="A30" i="269"/>
  <c r="B30" i="269"/>
  <c r="I30" i="269"/>
  <c r="J30" i="269"/>
  <c r="M3" i="269"/>
  <c r="N3" i="269"/>
  <c r="M4" i="269"/>
  <c r="N4" i="269"/>
  <c r="M5" i="269"/>
  <c r="N5" i="269"/>
  <c r="M6" i="269"/>
  <c r="N6" i="269"/>
  <c r="M7" i="269"/>
  <c r="N7" i="269"/>
  <c r="M8" i="269"/>
  <c r="N8" i="269"/>
  <c r="M9" i="269"/>
  <c r="N9" i="269"/>
  <c r="M10" i="269"/>
  <c r="N10" i="269"/>
  <c r="M11" i="269"/>
  <c r="N11" i="269"/>
  <c r="M12" i="269"/>
  <c r="N12" i="269"/>
  <c r="M13" i="269"/>
  <c r="N13" i="269"/>
  <c r="M14" i="269"/>
  <c r="N14" i="269"/>
  <c r="M15" i="269"/>
  <c r="N15" i="269"/>
  <c r="M16" i="269"/>
  <c r="N16" i="269"/>
  <c r="M17" i="269"/>
  <c r="N17" i="269"/>
  <c r="M18" i="269"/>
  <c r="N18" i="269"/>
  <c r="M19" i="269"/>
  <c r="N19" i="269"/>
  <c r="M20" i="269"/>
  <c r="N20" i="269"/>
  <c r="M21" i="269"/>
  <c r="N21" i="269"/>
  <c r="M22" i="269"/>
  <c r="N22" i="269"/>
  <c r="M23" i="269"/>
  <c r="N23" i="269"/>
  <c r="M24" i="269"/>
  <c r="N24" i="269"/>
  <c r="M25" i="269"/>
  <c r="N25" i="269"/>
  <c r="M26" i="269"/>
  <c r="N26" i="269"/>
  <c r="M27" i="269"/>
  <c r="N27" i="269"/>
  <c r="J29" i="269"/>
  <c r="I29" i="269"/>
  <c r="J28" i="269"/>
  <c r="I28" i="269"/>
  <c r="I3" i="269"/>
  <c r="J3" i="269"/>
  <c r="I4" i="269"/>
  <c r="J4" i="269"/>
  <c r="I5" i="269"/>
  <c r="J5" i="269"/>
  <c r="I6" i="269"/>
  <c r="J6" i="269"/>
  <c r="I7" i="269"/>
  <c r="J7" i="269"/>
  <c r="I8" i="269"/>
  <c r="J8" i="269"/>
  <c r="I9" i="269"/>
  <c r="J9" i="269"/>
  <c r="I10" i="269"/>
  <c r="J10" i="269"/>
  <c r="I11" i="269"/>
  <c r="J11" i="269"/>
  <c r="I12" i="269"/>
  <c r="J12" i="269"/>
  <c r="I13" i="269"/>
  <c r="J13" i="269"/>
  <c r="I14" i="269"/>
  <c r="J14" i="269"/>
  <c r="I15" i="269"/>
  <c r="J15" i="269"/>
  <c r="I16" i="269"/>
  <c r="J16" i="269"/>
  <c r="I17" i="269"/>
  <c r="J17" i="269"/>
  <c r="I18" i="269"/>
  <c r="J18" i="269"/>
  <c r="I19" i="269"/>
  <c r="J19" i="269"/>
  <c r="I20" i="269"/>
  <c r="J20" i="269"/>
  <c r="I21" i="269"/>
  <c r="J21" i="269"/>
  <c r="I22" i="269"/>
  <c r="J22" i="269"/>
  <c r="I23" i="269"/>
  <c r="J23" i="269"/>
  <c r="I24" i="269"/>
  <c r="J24" i="269"/>
  <c r="I25" i="269"/>
  <c r="J25" i="269"/>
  <c r="I26" i="269"/>
  <c r="J26" i="269"/>
  <c r="I27" i="269"/>
  <c r="J27" i="269"/>
  <c r="E4" i="269"/>
  <c r="F4" i="269"/>
  <c r="E5" i="269"/>
  <c r="F5" i="269"/>
  <c r="E6" i="269"/>
  <c r="F6" i="269"/>
  <c r="E7" i="269"/>
  <c r="F7" i="269"/>
  <c r="E8" i="269"/>
  <c r="F8" i="269"/>
  <c r="E9" i="269"/>
  <c r="F9" i="269"/>
  <c r="E10" i="269"/>
  <c r="F10" i="269"/>
  <c r="E11" i="269"/>
  <c r="F11" i="269"/>
  <c r="E12" i="269"/>
  <c r="F12" i="269"/>
  <c r="E13" i="269"/>
  <c r="F13" i="269"/>
  <c r="E14" i="269"/>
  <c r="F14" i="269"/>
  <c r="E15" i="269"/>
  <c r="F15" i="269"/>
  <c r="E16" i="269"/>
  <c r="F16" i="269"/>
  <c r="E17" i="269"/>
  <c r="F17" i="269"/>
  <c r="E18" i="269"/>
  <c r="F18" i="269"/>
  <c r="E19" i="269"/>
  <c r="F19" i="269"/>
  <c r="E20" i="269"/>
  <c r="F20" i="269"/>
  <c r="E21" i="269"/>
  <c r="F21" i="269"/>
  <c r="E22" i="269"/>
  <c r="F22" i="269"/>
  <c r="E23" i="269"/>
  <c r="F23" i="269"/>
  <c r="E24" i="269"/>
  <c r="F24" i="269"/>
  <c r="E25" i="269"/>
  <c r="F25" i="269"/>
  <c r="E26" i="269"/>
  <c r="F26" i="269"/>
  <c r="E27" i="269"/>
  <c r="F27" i="269"/>
  <c r="E28" i="269"/>
  <c r="F28" i="269"/>
  <c r="F3" i="269"/>
  <c r="E3" i="269"/>
  <c r="B5" i="269"/>
  <c r="B6" i="269"/>
  <c r="B7" i="269"/>
  <c r="B8" i="269"/>
  <c r="B9" i="269"/>
  <c r="B10" i="269"/>
  <c r="B11" i="269"/>
  <c r="B12" i="269"/>
  <c r="B13" i="269"/>
  <c r="B14" i="269"/>
  <c r="B15" i="269"/>
  <c r="B16" i="269"/>
  <c r="B17" i="269"/>
  <c r="B18" i="269"/>
  <c r="B19" i="269"/>
  <c r="B20" i="269"/>
  <c r="B21" i="269"/>
  <c r="B22" i="269"/>
  <c r="B23" i="269"/>
  <c r="B24" i="269"/>
  <c r="B25" i="269"/>
  <c r="B26" i="269"/>
  <c r="B27" i="269"/>
  <c r="B28" i="269"/>
  <c r="B29" i="269"/>
  <c r="A5" i="269"/>
  <c r="A6" i="269"/>
  <c r="A7" i="269"/>
  <c r="A8" i="269"/>
  <c r="A9" i="269"/>
  <c r="A10" i="269"/>
  <c r="A11" i="269"/>
  <c r="A12" i="269"/>
  <c r="A13" i="269"/>
  <c r="A14" i="269"/>
  <c r="A15" i="269"/>
  <c r="A16" i="269"/>
  <c r="A17" i="269"/>
  <c r="A18" i="269"/>
  <c r="A19" i="269"/>
  <c r="A20" i="269"/>
  <c r="A21" i="269"/>
  <c r="A22" i="269"/>
  <c r="A23" i="269"/>
  <c r="A24" i="269"/>
  <c r="A25" i="269"/>
  <c r="A26" i="269"/>
  <c r="A27" i="269"/>
  <c r="A28" i="269"/>
  <c r="A29" i="269"/>
  <c r="A3" i="269"/>
  <c r="B3" i="269"/>
  <c r="A4" i="269"/>
  <c r="B4" i="269"/>
  <c r="D10" i="200"/>
  <c r="D57" i="237"/>
  <c r="D41" i="237"/>
  <c r="D25" i="237"/>
  <c r="D8" i="253"/>
  <c r="E31" i="267" l="1"/>
  <c r="D31" i="267"/>
  <c r="D6" i="266" l="1"/>
  <c r="D4" i="266"/>
  <c r="C4" i="265"/>
  <c r="E8" i="253" s="1"/>
  <c r="L6" i="254"/>
  <c r="K6" i="254"/>
  <c r="L5" i="254"/>
  <c r="K5" i="254"/>
  <c r="L4" i="254"/>
  <c r="K4" i="254"/>
  <c r="N8" i="253"/>
  <c r="M8" i="253"/>
  <c r="L8" i="253"/>
  <c r="K8" i="253"/>
  <c r="G8" i="253"/>
  <c r="C8" i="253"/>
  <c r="L7" i="253"/>
  <c r="K7" i="253"/>
  <c r="F7" i="253"/>
  <c r="E7" i="253"/>
  <c r="D7" i="253"/>
  <c r="C7" i="253"/>
  <c r="N6" i="253"/>
  <c r="M6" i="253"/>
  <c r="L6" i="253"/>
  <c r="K6" i="253"/>
  <c r="H6" i="253"/>
  <c r="G6" i="253"/>
  <c r="F6" i="253"/>
  <c r="E6" i="253"/>
  <c r="D6" i="253"/>
  <c r="C6" i="253"/>
  <c r="N5" i="253"/>
  <c r="M5" i="253"/>
  <c r="L5" i="253"/>
  <c r="K5" i="253"/>
  <c r="H5" i="253"/>
  <c r="G5" i="253"/>
  <c r="F5" i="253"/>
  <c r="E5" i="253"/>
  <c r="D5" i="253"/>
  <c r="C5" i="253"/>
  <c r="N4" i="253"/>
  <c r="M4" i="253"/>
  <c r="L4" i="253"/>
  <c r="K4" i="253"/>
  <c r="H4" i="253"/>
  <c r="G4" i="253"/>
  <c r="F4" i="253"/>
  <c r="E4" i="253"/>
  <c r="D4" i="253"/>
  <c r="C4" i="253"/>
  <c r="C6" i="251"/>
  <c r="D6" i="250"/>
  <c r="C5" i="244"/>
  <c r="H6" i="244"/>
  <c r="D7" i="240" s="1"/>
  <c r="I4" i="241"/>
  <c r="J4" i="241"/>
  <c r="I5" i="241"/>
  <c r="J5" i="241"/>
  <c r="I6" i="241"/>
  <c r="J6" i="241"/>
  <c r="I7" i="241"/>
  <c r="J7" i="241"/>
  <c r="C3" i="240"/>
  <c r="D3" i="240"/>
  <c r="E3" i="240"/>
  <c r="F3" i="240"/>
  <c r="G3" i="240"/>
  <c r="H3" i="240"/>
  <c r="I3" i="240"/>
  <c r="J3" i="240"/>
  <c r="C4" i="240"/>
  <c r="D4" i="240"/>
  <c r="E4" i="240"/>
  <c r="F4" i="240"/>
  <c r="G4" i="240"/>
  <c r="H4" i="240"/>
  <c r="I4" i="240"/>
  <c r="C5" i="240"/>
  <c r="D5" i="240"/>
  <c r="E5" i="240"/>
  <c r="F5" i="240"/>
  <c r="G5" i="240"/>
  <c r="H5" i="240"/>
  <c r="I5" i="240"/>
  <c r="J5" i="240"/>
  <c r="C6" i="240"/>
  <c r="D6" i="240"/>
  <c r="E6" i="240"/>
  <c r="F6" i="240"/>
  <c r="G6" i="240"/>
  <c r="H6" i="240"/>
  <c r="I6" i="240"/>
  <c r="C7" i="240"/>
  <c r="E7" i="240"/>
  <c r="F7" i="240"/>
  <c r="G7" i="240"/>
  <c r="H7" i="240"/>
  <c r="I7" i="240"/>
  <c r="J7" i="240"/>
  <c r="D6" i="238"/>
  <c r="D9" i="238"/>
  <c r="D11" i="238" s="1"/>
  <c r="D12" i="238"/>
  <c r="D4" i="237"/>
  <c r="E4" i="237"/>
  <c r="D8" i="237"/>
  <c r="E8" i="237"/>
  <c r="D14" i="237"/>
  <c r="E14" i="237"/>
  <c r="D15" i="237"/>
  <c r="E15" i="237"/>
  <c r="D20" i="237"/>
  <c r="E20" i="237"/>
  <c r="E24" i="237"/>
  <c r="D28" i="237"/>
  <c r="D24" i="237" s="1"/>
  <c r="D30" i="237"/>
  <c r="E30" i="237"/>
  <c r="D31" i="237"/>
  <c r="D36" i="237"/>
  <c r="E36" i="237"/>
  <c r="E40" i="237"/>
  <c r="D44" i="237"/>
  <c r="D40" i="237" s="1"/>
  <c r="D46" i="237"/>
  <c r="E46" i="237"/>
  <c r="D47" i="237"/>
  <c r="D52" i="237"/>
  <c r="E52" i="237"/>
  <c r="E56" i="237"/>
  <c r="D60" i="237"/>
  <c r="D56" i="237" s="1"/>
  <c r="D62" i="237"/>
  <c r="E62" i="237"/>
  <c r="D68" i="237"/>
  <c r="E68" i="237"/>
  <c r="E72" i="237"/>
  <c r="D76" i="237"/>
  <c r="D72" i="237" s="1"/>
  <c r="D80" i="237"/>
  <c r="E80" i="237"/>
  <c r="F6" i="236"/>
  <c r="D81" i="237" l="1"/>
  <c r="E81" i="237"/>
  <c r="K9" i="253"/>
  <c r="E9" i="253"/>
  <c r="G9" i="253"/>
  <c r="C9" i="253"/>
  <c r="K5" i="240"/>
  <c r="K6" i="240"/>
  <c r="K7" i="240"/>
  <c r="K3" i="240"/>
  <c r="K4" i="240"/>
  <c r="D13" i="238"/>
  <c r="E64" i="237"/>
  <c r="E48" i="237"/>
  <c r="E32" i="237"/>
  <c r="D32" i="237"/>
  <c r="E16" i="237"/>
  <c r="E5" i="238" s="1"/>
  <c r="E7" i="238" s="1"/>
  <c r="E9" i="238" s="1"/>
  <c r="E11" i="238" s="1"/>
  <c r="D16" i="237"/>
  <c r="F9" i="253"/>
  <c r="H9" i="253"/>
  <c r="L9" i="253"/>
  <c r="N9" i="253"/>
  <c r="D9" i="253"/>
  <c r="M9" i="253"/>
  <c r="D48" i="237"/>
  <c r="D64" i="237"/>
  <c r="D10" i="253" l="1"/>
  <c r="H10" i="253"/>
  <c r="F10" i="253"/>
  <c r="E13" i="238"/>
  <c r="H5" i="192" l="1"/>
  <c r="G5" i="192"/>
  <c r="I4" i="192"/>
  <c r="I5" i="192" s="1"/>
</calcChain>
</file>

<file path=xl/sharedStrings.xml><?xml version="1.0" encoding="utf-8"?>
<sst xmlns="http://schemas.openxmlformats.org/spreadsheetml/2006/main" count="1526" uniqueCount="735">
  <si>
    <t>Germany</t>
  </si>
  <si>
    <t>Total</t>
  </si>
  <si>
    <t>Hungary</t>
  </si>
  <si>
    <t>UK</t>
  </si>
  <si>
    <t>Italy</t>
  </si>
  <si>
    <t>Sweden</t>
  </si>
  <si>
    <t>Romania</t>
  </si>
  <si>
    <t>Other</t>
  </si>
  <si>
    <t>Power sales (TWh)</t>
  </si>
  <si>
    <t>Gas sales (TWh)</t>
  </si>
  <si>
    <t xml:space="preserve">Germany </t>
  </si>
  <si>
    <t># of customers total market - power (m)</t>
  </si>
  <si>
    <t># of customers total market - gas (m)</t>
  </si>
  <si>
    <t># of E.ON customers - power (m)</t>
  </si>
  <si>
    <t>Czech Republic</t>
  </si>
  <si>
    <t>Investments (cash-effective)</t>
  </si>
  <si>
    <t>Major shareholdings</t>
  </si>
  <si>
    <r>
      <t>Adjusted EBITDA</t>
    </r>
    <r>
      <rPr>
        <b/>
        <vertAlign val="superscript"/>
        <sz val="12"/>
        <rFont val="EON Brix Sans"/>
        <family val="2"/>
        <scheme val="minor"/>
      </rPr>
      <t>1</t>
    </r>
  </si>
  <si>
    <r>
      <t>Adjusted EBIT</t>
    </r>
    <r>
      <rPr>
        <b/>
        <vertAlign val="superscript"/>
        <sz val="12"/>
        <rFont val="EON Brix Sans"/>
        <family val="2"/>
        <scheme val="minor"/>
      </rPr>
      <t>1</t>
    </r>
  </si>
  <si>
    <r>
      <t xml:space="preserve"> # of customers total market - gas (m)</t>
    </r>
    <r>
      <rPr>
        <vertAlign val="superscript"/>
        <sz val="12"/>
        <rFont val="EON Brix Sans"/>
        <family val="2"/>
        <scheme val="minor"/>
      </rPr>
      <t>1</t>
    </r>
  </si>
  <si>
    <r>
      <t xml:space="preserve"> # of customers total market - power (m)</t>
    </r>
    <r>
      <rPr>
        <vertAlign val="superscript"/>
        <sz val="12"/>
        <rFont val="EON Brix Sans"/>
        <family val="2"/>
        <scheme val="minor"/>
      </rPr>
      <t>1</t>
    </r>
  </si>
  <si>
    <t xml:space="preserve">2. Market data on number of metering points from latest DSO annual reports
</t>
  </si>
  <si>
    <t>German nuclear power plants active/in operation</t>
  </si>
  <si>
    <t>Power plant</t>
  </si>
  <si>
    <t>Total capacity
MW</t>
  </si>
  <si>
    <t xml:space="preserve">E.ON share
%         </t>
  </si>
  <si>
    <t>Pro rata
MW</t>
  </si>
  <si>
    <t>Accounting
MW</t>
  </si>
  <si>
    <t>Start up
year</t>
  </si>
  <si>
    <t>Closure
of plant</t>
  </si>
  <si>
    <t>Isar 2</t>
  </si>
  <si>
    <t>Brokdorf</t>
  </si>
  <si>
    <t>Grohnde</t>
  </si>
  <si>
    <t>Financials</t>
  </si>
  <si>
    <t>€m</t>
  </si>
  <si>
    <t>Revenues</t>
  </si>
  <si>
    <t>Purchases</t>
  </si>
  <si>
    <t>Total power procurement</t>
  </si>
  <si>
    <t>Station use, line loss</t>
  </si>
  <si>
    <t>Power sales</t>
  </si>
  <si>
    <t>German nuclear power plants shut down</t>
  </si>
  <si>
    <t>Capacity 
MW</t>
  </si>
  <si>
    <t xml:space="preserve">E.ON share
% </t>
  </si>
  <si>
    <t xml:space="preserve">Shut down
year </t>
  </si>
  <si>
    <t xml:space="preserve">Start of
decommissioning </t>
  </si>
  <si>
    <t xml:space="preserve">Current
phase </t>
  </si>
  <si>
    <t xml:space="preserve"> Progress of decommissioning</t>
  </si>
  <si>
    <t>E.ON as operator</t>
  </si>
  <si>
    <t>Würgassen</t>
  </si>
  <si>
    <t>Decommissioning</t>
  </si>
  <si>
    <t>Stade</t>
  </si>
  <si>
    <t>Isar 1</t>
  </si>
  <si>
    <t>Grafenrheinfeld</t>
  </si>
  <si>
    <t>Unterweser</t>
  </si>
  <si>
    <t>E.ON as minority shareholder</t>
  </si>
  <si>
    <t>Brunsbüttel</t>
  </si>
  <si>
    <t>Krümmel</t>
  </si>
  <si>
    <t>Grid length power ('000km)</t>
  </si>
  <si>
    <t>Grid length gas ('000km)</t>
  </si>
  <si>
    <t>Company</t>
  </si>
  <si>
    <t xml:space="preserve">Energy Networks </t>
  </si>
  <si>
    <t>Städtische Werke Magdeburg GmbH &amp; Co. KG</t>
  </si>
  <si>
    <t>GASAG AG</t>
  </si>
  <si>
    <t xml:space="preserve"> Grid length </t>
  </si>
  <si>
    <t>Grid conduct</t>
  </si>
  <si>
    <t>Wheeling volumes gas (TWh)</t>
  </si>
  <si>
    <t xml:space="preserve"> Avacon AG</t>
  </si>
  <si>
    <t xml:space="preserve"> Bayernwerk AG</t>
  </si>
  <si>
    <t xml:space="preserve"> E.DIS AG</t>
  </si>
  <si>
    <t xml:space="preserve"> HanseWerk AG</t>
  </si>
  <si>
    <t>Relevant at equity participations of E.ON SE</t>
  </si>
  <si>
    <t>Description</t>
  </si>
  <si>
    <t>E.ON ownership interest (%)</t>
  </si>
  <si>
    <t>Net income
  2016</t>
  </si>
  <si>
    <t>At equity contribution to E.ON results 2016</t>
  </si>
  <si>
    <t>Gasag Berliner Gaswerke Aktiengesellschaft</t>
  </si>
  <si>
    <t>Utility (Power, gas, energy services) in the city of Berlin</t>
  </si>
  <si>
    <t>Städtische Werke Magdeburg                      GmbH &amp; Co. KG</t>
  </si>
  <si>
    <t>Municipal utility (energy, water) in the city of Magdeburg</t>
  </si>
  <si>
    <t>REWAG Regensburger Energie- und Wasserversorgung</t>
  </si>
  <si>
    <t>Municipal utility (energy, water) in the city of Regensburg</t>
  </si>
  <si>
    <t>…</t>
  </si>
  <si>
    <t>Other participations in Germany</t>
  </si>
  <si>
    <t>XYZ</t>
  </si>
  <si>
    <t>CEE&amp;Turkey</t>
  </si>
  <si>
    <t>Enerjisa</t>
  </si>
  <si>
    <t>Integrated utility in Turkey (generation, distribution, retail)</t>
  </si>
  <si>
    <t>Západoslovenská energetika a.s.</t>
  </si>
  <si>
    <t>Integrated utility in Slovenia (generation, distribution, retail)</t>
  </si>
  <si>
    <t>Renewables</t>
  </si>
  <si>
    <t>Several windfarm assets</t>
  </si>
  <si>
    <t>PreussenElektra</t>
  </si>
  <si>
    <r>
      <t>Uranit GmbH</t>
    </r>
    <r>
      <rPr>
        <vertAlign val="superscript"/>
        <sz val="12"/>
        <rFont val="EON Brix Sans"/>
        <family val="2"/>
        <scheme val="minor"/>
      </rPr>
      <t>1</t>
    </r>
    <r>
      <rPr>
        <sz val="12"/>
        <rFont val="EON Brix Sans"/>
        <family val="2"/>
        <scheme val="minor"/>
      </rPr>
      <t xml:space="preserve">  </t>
    </r>
  </si>
  <si>
    <t xml:space="preserve">Urenco Ltd. is an international company active in uranium mining, conversion, enrichment and fabrication </t>
  </si>
  <si>
    <t>North Stream AG</t>
  </si>
  <si>
    <t>Owner and operator of theNorth Stream gas pipeline from Russia to Europe</t>
  </si>
  <si>
    <t>CEE/ Turkey</t>
  </si>
  <si>
    <t>Other at equity participations not included in E.ON´s operating results</t>
  </si>
  <si>
    <t>Revenues (€bn)</t>
  </si>
  <si>
    <t>Dividend payment to E.ON SE</t>
  </si>
  <si>
    <t>EBITDA (€bn)</t>
  </si>
  <si>
    <t>Uniper</t>
  </si>
  <si>
    <t>EBIT (€bn)</t>
  </si>
  <si>
    <t>CAPEX (€bn)</t>
  </si>
  <si>
    <t>Revenues (TL bn)</t>
  </si>
  <si>
    <t>EBITDA (TL bn)</t>
  </si>
  <si>
    <t>Distribution</t>
  </si>
  <si>
    <t>Retail</t>
  </si>
  <si>
    <t>Generation</t>
  </si>
  <si>
    <t>Net income (TL bn)</t>
  </si>
  <si>
    <t>E.ON share of 50% (TL bn)</t>
  </si>
  <si>
    <t>E.ON share of 50% (€bn)</t>
  </si>
  <si>
    <t>Divestment related impairments (one offs)</t>
  </si>
  <si>
    <t>Acquisition related depreciation charges (run rate)</t>
  </si>
  <si>
    <t>FX hedges and other</t>
  </si>
  <si>
    <t>Contribution to E.ON EBITDA/Net Income (€bn)</t>
  </si>
  <si>
    <t>Regulatory returns in German power networks</t>
  </si>
  <si>
    <t>Equity return</t>
  </si>
  <si>
    <t>Asset share</t>
  </si>
  <si>
    <t>Base rate</t>
  </si>
  <si>
    <t>Market premium</t>
  </si>
  <si>
    <t>Beta</t>
  </si>
  <si>
    <t>Levered Beta</t>
  </si>
  <si>
    <t>Equity return after tax</t>
  </si>
  <si>
    <t>Equity return pre tax</t>
  </si>
  <si>
    <t>Equity return pre corporate tax</t>
  </si>
  <si>
    <t>Cost of debt (for equity above 40%)</t>
  </si>
  <si>
    <t>pre tax</t>
  </si>
  <si>
    <t>post tax</t>
  </si>
  <si>
    <t>Tax rate</t>
  </si>
  <si>
    <t>Corporate tax</t>
  </si>
  <si>
    <t>Trade tax</t>
  </si>
  <si>
    <t>Equity</t>
  </si>
  <si>
    <t>Debt</t>
  </si>
  <si>
    <r>
      <t>Sweden</t>
    </r>
    <r>
      <rPr>
        <b/>
        <vertAlign val="superscript"/>
        <sz val="12"/>
        <rFont val="EON Brix Sans"/>
        <family val="2"/>
        <scheme val="minor"/>
      </rPr>
      <t>1</t>
    </r>
  </si>
  <si>
    <t xml:space="preserve"> Power ('000km)</t>
  </si>
  <si>
    <t>Wheeling volumes power (TWh)</t>
  </si>
  <si>
    <t xml:space="preserve"> Market share (%) </t>
  </si>
  <si>
    <t xml:space="preserve"> Gas ('000km) </t>
  </si>
  <si>
    <r>
      <t>RAB power &amp; gas (€bn)</t>
    </r>
    <r>
      <rPr>
        <b/>
        <vertAlign val="superscript"/>
        <sz val="12"/>
        <color rgb="FF000000"/>
        <rFont val="EON Brix Sans"/>
        <family val="2"/>
        <scheme val="minor"/>
      </rPr>
      <t>2</t>
    </r>
  </si>
  <si>
    <r>
      <t xml:space="preserve"> Market share</t>
    </r>
    <r>
      <rPr>
        <i/>
        <sz val="12"/>
        <rFont val="EON Brix Sans"/>
        <family val="2"/>
        <scheme val="minor"/>
      </rPr>
      <t xml:space="preserve"> (%) </t>
    </r>
  </si>
  <si>
    <r>
      <t>Uranit GmbH</t>
    </r>
    <r>
      <rPr>
        <vertAlign val="superscript"/>
        <sz val="12"/>
        <color rgb="FF000000"/>
        <rFont val="EON Brix Sans"/>
        <family val="2"/>
        <scheme val="minor"/>
      </rPr>
      <t>1</t>
    </r>
    <r>
      <rPr>
        <sz val="12"/>
        <color rgb="FF000000"/>
        <rFont val="EON Brix Sans"/>
        <family val="2"/>
        <scheme val="minor"/>
      </rPr>
      <t xml:space="preserve">  </t>
    </r>
  </si>
  <si>
    <t xml:space="preserve"> E.ON Dél-dunántúli Áramhálózati Zrt.</t>
  </si>
  <si>
    <t xml:space="preserve"> E.ON Észak-dunántúli Áramhálózati Zrt.</t>
  </si>
  <si>
    <t xml:space="preserve"> E.ON Dél-dunántúli Gázhálózati Zrt.</t>
  </si>
  <si>
    <t xml:space="preserve"> E.ON Közép-dunántúli Gázhálózati Zrt.</t>
  </si>
  <si>
    <t xml:space="preserve"> Gas ('000km)</t>
  </si>
  <si>
    <t xml:space="preserve"> Power ('000km) </t>
  </si>
  <si>
    <t>E.ON</t>
  </si>
  <si>
    <t>Energy Networks</t>
  </si>
  <si>
    <t>Customer Solutions</t>
  </si>
  <si>
    <t>Non-core business (PreussenElektra)</t>
  </si>
  <si>
    <t>Utility (power, gas, energy services) in the city of Berlin</t>
  </si>
  <si>
    <t>Enerjisa Enerji A.Ş.</t>
  </si>
  <si>
    <t>Integrated utility in Turkey (distribution and retail)</t>
  </si>
  <si>
    <t xml:space="preserve">Uranit GmbH is a holding company holding 33% of Urenco Ltd. Urenco Ltd. is an international company active in uranium mining, conversion, enrichment and fabrication. </t>
  </si>
  <si>
    <t>Enerjisa Üretim</t>
  </si>
  <si>
    <t>Integrated utility in Turkey (generation)</t>
  </si>
  <si>
    <t>Depreciation/amortization recognized in Adjusted EBIT</t>
  </si>
  <si>
    <t>Economic interest expense (net)</t>
  </si>
  <si>
    <t>Income Taxes on Adjusted EBT</t>
  </si>
  <si>
    <t>% of Adjusted EBT</t>
  </si>
  <si>
    <t>Non-controlling interest on results of operations</t>
  </si>
  <si>
    <t>CEE &amp; Turkey</t>
  </si>
  <si>
    <t>Consolidation</t>
  </si>
  <si>
    <t xml:space="preserve">Non-core business </t>
  </si>
  <si>
    <t>Non-core business</t>
  </si>
  <si>
    <t># of customers</t>
  </si>
  <si>
    <t>Type</t>
  </si>
  <si>
    <t>Generation
 capacity (MW)</t>
  </si>
  <si>
    <t>Production
(GWh)</t>
  </si>
  <si>
    <t>Start-up
year</t>
  </si>
  <si>
    <t>Revenue stream</t>
  </si>
  <si>
    <t>Remuneration per MWh</t>
  </si>
  <si>
    <t>In operation</t>
  </si>
  <si>
    <t xml:space="preserve"> Bandırma-I </t>
  </si>
  <si>
    <t>Gas</t>
  </si>
  <si>
    <t xml:space="preserve"> Bandırma-II </t>
  </si>
  <si>
    <t xml:space="preserve"> Kentsa </t>
  </si>
  <si>
    <t xml:space="preserve"> Tufanbeyli </t>
  </si>
  <si>
    <t>Coal/Lignite</t>
  </si>
  <si>
    <t>Hydro</t>
  </si>
  <si>
    <t>FIT</t>
  </si>
  <si>
    <t>Remuneration  USD/MWh</t>
  </si>
  <si>
    <t>Wind</t>
  </si>
  <si>
    <t>Solar</t>
  </si>
  <si>
    <t>Total in operation</t>
  </si>
  <si>
    <t xml:space="preserve">RAB </t>
  </si>
  <si>
    <t>Regulated Asset Base</t>
  </si>
  <si>
    <t>D&amp;A</t>
  </si>
  <si>
    <t>WACC</t>
  </si>
  <si>
    <t>Page (not for slide)</t>
  </si>
  <si>
    <t>United Kingdom</t>
  </si>
  <si>
    <t>CEE</t>
  </si>
  <si>
    <t>Central and Eastern Europe</t>
  </si>
  <si>
    <t>Weighted Average Cost of Capital</t>
  </si>
  <si>
    <t>Depreciation and Amortization</t>
  </si>
  <si>
    <t>Abbreviation</t>
  </si>
  <si>
    <t>Explanation</t>
  </si>
  <si>
    <t xml:space="preserve">PV </t>
  </si>
  <si>
    <t>Photovoltaic</t>
  </si>
  <si>
    <t>EBIT</t>
  </si>
  <si>
    <t>EBITDA</t>
  </si>
  <si>
    <t>Earnings before interest and taxes</t>
  </si>
  <si>
    <t>Earnings before interest, taxes, depreciation and amortization</t>
  </si>
  <si>
    <t>TWh</t>
  </si>
  <si>
    <t>CPI</t>
  </si>
  <si>
    <t>Consumer Price Index</t>
  </si>
  <si>
    <t>Opex</t>
  </si>
  <si>
    <t>Operating Expenditures</t>
  </si>
  <si>
    <t>RoE</t>
  </si>
  <si>
    <t>Return on Equity</t>
  </si>
  <si>
    <t>Totex</t>
  </si>
  <si>
    <t>Total allowed cost base</t>
  </si>
  <si>
    <t>Capex</t>
  </si>
  <si>
    <t>Capital Expenditures</t>
  </si>
  <si>
    <t>PI</t>
  </si>
  <si>
    <t>RES</t>
  </si>
  <si>
    <t>SAIDI</t>
  </si>
  <si>
    <t>SAIFI</t>
  </si>
  <si>
    <t xml:space="preserve">System Average Interruption Frequency Index </t>
  </si>
  <si>
    <t>System Average Interruption Duration Index</t>
  </si>
  <si>
    <t>FX</t>
  </si>
  <si>
    <t>Foreign Exchange</t>
  </si>
  <si>
    <t>Turkish Lira</t>
  </si>
  <si>
    <t>B2B</t>
  </si>
  <si>
    <t>CS</t>
  </si>
  <si>
    <t>B2C</t>
  </si>
  <si>
    <t>Business to Consumer</t>
  </si>
  <si>
    <t>CHP</t>
  </si>
  <si>
    <t>AI</t>
  </si>
  <si>
    <t>TSO</t>
  </si>
  <si>
    <t>MW</t>
  </si>
  <si>
    <t>ARO</t>
  </si>
  <si>
    <t>GWh</t>
  </si>
  <si>
    <t>Artificial Intelligence</t>
  </si>
  <si>
    <t>Combined Heat and Power</t>
  </si>
  <si>
    <t>Megawatt</t>
  </si>
  <si>
    <t>Sort alphabetically</t>
  </si>
  <si>
    <t>Poland</t>
  </si>
  <si>
    <t>-</t>
  </si>
  <si>
    <t>RheinEnergie AG</t>
  </si>
  <si>
    <t>Rhein-Main-Donau GmbH</t>
  </si>
  <si>
    <t>AVU Aktiengesellschaft für Versorgungs-Unternehmen</t>
  </si>
  <si>
    <t xml:space="preserve"> VSE AG</t>
  </si>
  <si>
    <t xml:space="preserve"> envia Mitteldeutsche Energie AG</t>
  </si>
  <si>
    <t xml:space="preserve"> Süwag Energie AG</t>
  </si>
  <si>
    <t xml:space="preserve"> Lechwerke AG</t>
  </si>
  <si>
    <t xml:space="preserve"> Delgaz Grid SA </t>
  </si>
  <si>
    <t xml:space="preserve"> # of customers total market - gas (m)</t>
  </si>
  <si>
    <t xml:space="preserve"> # of customers total market - power (m)</t>
  </si>
  <si>
    <t>Wheeling Power (TWh)</t>
  </si>
  <si>
    <t>Owned generation (accounting view)</t>
  </si>
  <si>
    <r>
      <t>FIT</t>
    </r>
    <r>
      <rPr>
        <vertAlign val="superscript"/>
        <sz val="10.199999999999999"/>
        <rFont val="EON Brix Sans"/>
        <family val="2"/>
      </rPr>
      <t>4</t>
    </r>
  </si>
  <si>
    <t xml:space="preserve">$73 </t>
  </si>
  <si>
    <t>$73</t>
  </si>
  <si>
    <t>$133</t>
  </si>
  <si>
    <t>km</t>
  </si>
  <si>
    <t>DSO</t>
  </si>
  <si>
    <t>Asset Retirement Obligation</t>
  </si>
  <si>
    <t>Transmission System Operator</t>
  </si>
  <si>
    <t>Distribution System Operator</t>
  </si>
  <si>
    <t>IT</t>
  </si>
  <si>
    <t>CZK</t>
  </si>
  <si>
    <t>Czech Koruna</t>
  </si>
  <si>
    <t>p.a.</t>
  </si>
  <si>
    <t>HUF</t>
  </si>
  <si>
    <t>Hungarian Forint</t>
  </si>
  <si>
    <t>PLN</t>
  </si>
  <si>
    <t>Polish Zloty</t>
  </si>
  <si>
    <t>RPI</t>
  </si>
  <si>
    <t>RON</t>
  </si>
  <si>
    <t>Romanian Leu</t>
  </si>
  <si>
    <t>Health, Safety and Environment</t>
  </si>
  <si>
    <t>LV</t>
  </si>
  <si>
    <t>MV</t>
  </si>
  <si>
    <t>HV</t>
  </si>
  <si>
    <t>Low Voltage</t>
  </si>
  <si>
    <t>Medium Voltage</t>
  </si>
  <si>
    <t>High Voltage</t>
  </si>
  <si>
    <t>YE</t>
  </si>
  <si>
    <t>Year End</t>
  </si>
  <si>
    <t>EMRA</t>
  </si>
  <si>
    <t>Energy Market Regulatory Authority (Turkey)</t>
  </si>
  <si>
    <t>SME</t>
  </si>
  <si>
    <t>PPA</t>
  </si>
  <si>
    <t>NPS</t>
  </si>
  <si>
    <t>OEM</t>
  </si>
  <si>
    <t>Feed-in-tariff</t>
  </si>
  <si>
    <t>Net Promoter Score</t>
  </si>
  <si>
    <t>Power Purchase Agreement</t>
  </si>
  <si>
    <t>Original Equipment Manufacturer</t>
  </si>
  <si>
    <t>per annum</t>
  </si>
  <si>
    <t>Information Technology</t>
  </si>
  <si>
    <t>Total production TWh</t>
  </si>
  <si>
    <t>Kemkens B.V.</t>
  </si>
  <si>
    <t>OCFbiT</t>
  </si>
  <si>
    <t>Investments    (cash-effective)</t>
  </si>
  <si>
    <t>Municipal utility (power, gas, heat, water) in the city of Cologne</t>
  </si>
  <si>
    <t>Energy service company</t>
  </si>
  <si>
    <t>USP</t>
  </si>
  <si>
    <r>
      <t xml:space="preserve"> Power ('000km)</t>
    </r>
    <r>
      <rPr>
        <vertAlign val="superscript"/>
        <sz val="12"/>
        <rFont val="EON Brix Sans"/>
        <family val="2"/>
        <scheme val="minor"/>
      </rPr>
      <t>1</t>
    </r>
  </si>
  <si>
    <r>
      <t>Wheeling volumes power (TWh)</t>
    </r>
    <r>
      <rPr>
        <vertAlign val="superscript"/>
        <sz val="12"/>
        <rFont val="EON Brix Sans"/>
        <family val="2"/>
        <scheme val="minor"/>
      </rPr>
      <t>2</t>
    </r>
  </si>
  <si>
    <r>
      <t xml:space="preserve"> Gas ('000km)</t>
    </r>
    <r>
      <rPr>
        <vertAlign val="superscript"/>
        <sz val="12"/>
        <rFont val="EON Brix Sans"/>
        <family val="2"/>
        <scheme val="minor"/>
      </rPr>
      <t>1</t>
    </r>
  </si>
  <si>
    <t>Small and medium-sized enterprises</t>
  </si>
  <si>
    <r>
      <t>Regulatory D&amp;A</t>
    </r>
    <r>
      <rPr>
        <b/>
        <vertAlign val="superscript"/>
        <sz val="12"/>
        <color rgb="FF000000"/>
        <rFont val="EON Brix Sans"/>
        <family val="2"/>
        <scheme val="minor"/>
      </rPr>
      <t>4</t>
    </r>
  </si>
  <si>
    <r>
      <t>Assets Enerjisa Üretim</t>
    </r>
    <r>
      <rPr>
        <vertAlign val="superscript"/>
        <sz val="12"/>
        <rFont val="EON Brix Sans Black"/>
        <family val="2"/>
        <scheme val="major"/>
      </rPr>
      <t>1</t>
    </r>
  </si>
  <si>
    <t>Universal Service Provider</t>
  </si>
  <si>
    <t>Retail Price Index</t>
  </si>
  <si>
    <t>Price Index</t>
  </si>
  <si>
    <t>Utility (water) in Landshut</t>
  </si>
  <si>
    <t>Utility (energy, water) in Ennepe-Ruhr-Kreis</t>
  </si>
  <si>
    <t>Integrated utility in Slovakia (distribution and retail)</t>
  </si>
  <si>
    <t># of E.ON customers - gas (m)</t>
  </si>
  <si>
    <r>
      <t>Adjusted EBIT</t>
    </r>
    <r>
      <rPr>
        <b/>
        <vertAlign val="superscript"/>
        <sz val="12"/>
        <color rgb="FF000000"/>
        <rFont val="EON Brix Sans"/>
        <family val="2"/>
        <scheme val="minor"/>
      </rPr>
      <t>3</t>
    </r>
  </si>
  <si>
    <r>
      <t>Adjusted EBITDA</t>
    </r>
    <r>
      <rPr>
        <b/>
        <vertAlign val="superscript"/>
        <sz val="12"/>
        <color rgb="FF000000"/>
        <rFont val="EON Brix Sans"/>
        <family val="2"/>
        <scheme val="minor"/>
      </rPr>
      <t>3</t>
    </r>
  </si>
  <si>
    <r>
      <t>Czech Republic</t>
    </r>
    <r>
      <rPr>
        <b/>
        <vertAlign val="superscript"/>
        <sz val="12"/>
        <rFont val="EON Brix Sans"/>
        <family val="2"/>
        <scheme val="minor"/>
      </rPr>
      <t>1</t>
    </r>
  </si>
  <si>
    <r>
      <t>RAB power and gas (€ bn)</t>
    </r>
    <r>
      <rPr>
        <b/>
        <vertAlign val="superscript"/>
        <sz val="12"/>
        <rFont val="EON Brix Sans"/>
        <family val="2"/>
        <scheme val="minor"/>
      </rPr>
      <t>2</t>
    </r>
  </si>
  <si>
    <r>
      <t>Poland</t>
    </r>
    <r>
      <rPr>
        <b/>
        <vertAlign val="superscript"/>
        <sz val="12"/>
        <rFont val="EON Brix Sans"/>
        <family val="2"/>
        <scheme val="minor"/>
      </rPr>
      <t>1</t>
    </r>
  </si>
  <si>
    <r>
      <t>Romania</t>
    </r>
    <r>
      <rPr>
        <b/>
        <vertAlign val="superscript"/>
        <sz val="12"/>
        <rFont val="EON Brix Sans"/>
        <family val="2"/>
        <scheme val="minor"/>
      </rPr>
      <t>1</t>
    </r>
  </si>
  <si>
    <t>Equity result (€ m)</t>
  </si>
  <si>
    <t>€ bn</t>
  </si>
  <si>
    <r>
      <t xml:space="preserve"> # of customers total market - gas (m)</t>
    </r>
    <r>
      <rPr>
        <vertAlign val="superscript"/>
        <sz val="12"/>
        <rFont val="EON Brix Sans"/>
        <family val="2"/>
        <scheme val="minor"/>
      </rPr>
      <t>3</t>
    </r>
  </si>
  <si>
    <t>€ m</t>
  </si>
  <si>
    <r>
      <t>Market prices; capacity mechanism</t>
    </r>
    <r>
      <rPr>
        <vertAlign val="superscript"/>
        <sz val="10.199999999999999"/>
        <rFont val="EON Brix Sans"/>
        <family val="2"/>
      </rPr>
      <t>2</t>
    </r>
  </si>
  <si>
    <r>
      <t>Market prices; capacity mechanism</t>
    </r>
    <r>
      <rPr>
        <vertAlign val="superscript"/>
        <sz val="10.199999999999999"/>
        <rFont val="EON Brix Sans"/>
        <family val="2"/>
      </rPr>
      <t>2</t>
    </r>
    <r>
      <rPr>
        <sz val="12"/>
        <rFont val="EON Brix Sans"/>
        <family val="2"/>
        <scheme val="minor"/>
      </rPr>
      <t>; lignite incentive</t>
    </r>
    <r>
      <rPr>
        <vertAlign val="superscript"/>
        <sz val="12"/>
        <rFont val="EON Brix Sans"/>
        <family val="2"/>
        <scheme val="minor"/>
      </rPr>
      <t>3</t>
    </r>
  </si>
  <si>
    <t>Corporate Functions/Other</t>
  </si>
  <si>
    <t>Business to Business</t>
  </si>
  <si>
    <t>Kilometer</t>
  </si>
  <si>
    <t>RAB power and gas (€ bn)</t>
  </si>
  <si>
    <t xml:space="preserve">1. Adjusted for non-operating effects.
</t>
  </si>
  <si>
    <r>
      <t xml:space="preserve"> Market share (%)</t>
    </r>
    <r>
      <rPr>
        <i/>
        <vertAlign val="superscript"/>
        <sz val="12"/>
        <rFont val="EON Brix Sans"/>
        <family val="2"/>
      </rPr>
      <t>5</t>
    </r>
  </si>
  <si>
    <t>3rd regulatory period</t>
  </si>
  <si>
    <t>Pro rata production TWh</t>
  </si>
  <si>
    <t>Accounting production TWh</t>
  </si>
  <si>
    <t>Shut down, licence awaiting</t>
  </si>
  <si>
    <t>Turkey</t>
  </si>
  <si>
    <t># of E.ON customers  - power (m)</t>
  </si>
  <si>
    <r>
      <t># of customers total market - power (m)</t>
    </r>
    <r>
      <rPr>
        <vertAlign val="superscript"/>
        <sz val="12"/>
        <rFont val="EON Brix Sans"/>
        <family val="2"/>
        <scheme val="minor"/>
      </rPr>
      <t>1</t>
    </r>
  </si>
  <si>
    <r>
      <t># of customers total market - gas (m)</t>
    </r>
    <r>
      <rPr>
        <vertAlign val="superscript"/>
        <sz val="12"/>
        <rFont val="EON Brix Sans"/>
        <family val="2"/>
        <scheme val="minor"/>
      </rPr>
      <t>1</t>
    </r>
  </si>
  <si>
    <t>MAINGAU Energie GmbH</t>
  </si>
  <si>
    <t>Municipal utility (power, gas) in the city of Obertshausen</t>
  </si>
  <si>
    <t xml:space="preserve"> E.ON Energidistribution AB </t>
  </si>
  <si>
    <t>E.ON Telco, s.r.o.</t>
  </si>
  <si>
    <r>
      <t>Slovakia</t>
    </r>
    <r>
      <rPr>
        <b/>
        <vertAlign val="superscript"/>
        <sz val="12"/>
        <rFont val="EON Brix Sans"/>
        <family val="2"/>
        <scheme val="minor"/>
      </rPr>
      <t>1,2</t>
    </r>
  </si>
  <si>
    <r>
      <t xml:space="preserve"> # of customers total market - power (m)</t>
    </r>
    <r>
      <rPr>
        <vertAlign val="superscript"/>
        <sz val="12"/>
        <rFont val="EON Brix Sans"/>
        <family val="2"/>
        <scheme val="minor"/>
      </rPr>
      <t>2</t>
    </r>
  </si>
  <si>
    <r>
      <t>Market share (%)</t>
    </r>
    <r>
      <rPr>
        <i/>
        <vertAlign val="superscript"/>
        <sz val="12"/>
        <rFont val="EON Brix Sans"/>
        <family val="2"/>
        <scheme val="minor"/>
      </rPr>
      <t>2</t>
    </r>
  </si>
  <si>
    <t>EG.D, a.s. (former E.ON Distribuce, a.s.)</t>
  </si>
  <si>
    <t>Local Energies, a.s.</t>
  </si>
  <si>
    <t>At equity contribution
to E.ON result (€ m)</t>
  </si>
  <si>
    <r>
      <t>Adjusted EBITDA</t>
    </r>
    <r>
      <rPr>
        <vertAlign val="superscript"/>
        <sz val="11"/>
        <rFont val="EON Brix Sans Black"/>
        <family val="2"/>
      </rPr>
      <t>1</t>
    </r>
  </si>
  <si>
    <r>
      <t>Adjusted EBIT</t>
    </r>
    <r>
      <rPr>
        <vertAlign val="superscript"/>
        <sz val="11"/>
        <rFont val="EON Brix Sans Black"/>
        <family val="2"/>
      </rPr>
      <t>1</t>
    </r>
  </si>
  <si>
    <t>SDG</t>
  </si>
  <si>
    <t>Sustainable Development Goals</t>
  </si>
  <si>
    <t>kV</t>
  </si>
  <si>
    <t>Kilovolt</t>
  </si>
  <si>
    <t>EIS</t>
  </si>
  <si>
    <t>Energy Infrastructure Solutions</t>
  </si>
  <si>
    <r>
      <t>Customer accounts</t>
    </r>
    <r>
      <rPr>
        <b/>
        <vertAlign val="superscript"/>
        <sz val="12"/>
        <rFont val="EON Brix Sans"/>
        <family val="2"/>
        <scheme val="minor"/>
      </rPr>
      <t>1</t>
    </r>
  </si>
  <si>
    <t># million</t>
  </si>
  <si>
    <t>Electricity Sales</t>
  </si>
  <si>
    <t>Gas Sales</t>
  </si>
  <si>
    <t xml:space="preserve"> Westenergie AG</t>
  </si>
  <si>
    <t>FY 2021</t>
  </si>
  <si>
    <t> </t>
  </si>
  <si>
    <r>
      <t>RAB power and gas (€ bn)</t>
    </r>
    <r>
      <rPr>
        <b/>
        <vertAlign val="superscript"/>
        <sz val="12"/>
        <rFont val="EON Brix Sans"/>
        <family val="2"/>
      </rPr>
      <t>2</t>
    </r>
  </si>
  <si>
    <t xml:space="preserve"> ELMŰ Hálózati Kft.</t>
  </si>
  <si>
    <t>Adder on risk premium</t>
  </si>
  <si>
    <t>Non-FIT</t>
  </si>
  <si>
    <t>Market Price</t>
  </si>
  <si>
    <t>KPI</t>
  </si>
  <si>
    <t>Target</t>
  </si>
  <si>
    <t xml:space="preserve">Scope 1: </t>
  </si>
  <si>
    <t>%</t>
  </si>
  <si>
    <t>mt</t>
  </si>
  <si>
    <t>units</t>
  </si>
  <si>
    <t>Diversity: Female executives</t>
  </si>
  <si>
    <t>Health &amp; safety</t>
  </si>
  <si>
    <t>Index</t>
  </si>
  <si>
    <r>
      <t>SIF</t>
    </r>
    <r>
      <rPr>
        <vertAlign val="superscript"/>
        <sz val="11"/>
        <color rgb="FF000000"/>
        <rFont val="EON Brix Sans"/>
        <family val="2"/>
      </rPr>
      <t>1</t>
    </r>
    <r>
      <rPr>
        <sz val="11"/>
        <color rgb="FF000000"/>
        <rFont val="EON Brix Sans"/>
        <family val="2"/>
      </rPr>
      <t>:</t>
    </r>
    <r>
      <rPr>
        <b/>
        <sz val="11"/>
        <color rgb="FF000000"/>
        <rFont val="EON Brix Sans"/>
        <family val="2"/>
      </rPr>
      <t xml:space="preserve"> </t>
    </r>
    <r>
      <rPr>
        <sz val="11"/>
        <color rgb="FF000000"/>
        <rFont val="EON Brix Sans"/>
        <family val="2"/>
      </rPr>
      <t>0.09</t>
    </r>
  </si>
  <si>
    <t>≤ 0.07 by 2025</t>
  </si>
  <si>
    <r>
      <t>LTIF</t>
    </r>
    <r>
      <rPr>
        <vertAlign val="superscript"/>
        <sz val="11"/>
        <color rgb="FF000000"/>
        <rFont val="EON Brix Sans"/>
        <family val="2"/>
      </rPr>
      <t>2</t>
    </r>
    <r>
      <rPr>
        <sz val="11"/>
        <color rgb="FF000000"/>
        <rFont val="EON Brix Sans"/>
        <family val="2"/>
      </rPr>
      <t>:</t>
    </r>
    <r>
      <rPr>
        <b/>
        <sz val="11"/>
        <color rgb="FF000000"/>
        <rFont val="EON Brix Sans"/>
        <family val="2"/>
      </rPr>
      <t xml:space="preserve"> </t>
    </r>
    <r>
      <rPr>
        <sz val="11"/>
        <color rgb="FF000000"/>
        <rFont val="EON Brix Sans"/>
        <family val="2"/>
      </rPr>
      <t>2.1</t>
    </r>
  </si>
  <si>
    <t>h/a</t>
  </si>
  <si>
    <t>Community contribution</t>
  </si>
  <si>
    <t>Network reliability:</t>
  </si>
  <si>
    <t xml:space="preserve">Germany: </t>
  </si>
  <si>
    <t>min/a</t>
  </si>
  <si>
    <t xml:space="preserve">Sweden: </t>
  </si>
  <si>
    <t>Share of female</t>
  </si>
  <si>
    <t xml:space="preserve">Supervisory Board members </t>
  </si>
  <si>
    <t>≥30</t>
  </si>
  <si>
    <t>Independent Supervisory</t>
  </si>
  <si>
    <t>ESG included in Board</t>
  </si>
  <si>
    <t>remuneration</t>
  </si>
  <si>
    <r>
      <t>CEE/Turkey</t>
    </r>
    <r>
      <rPr>
        <vertAlign val="superscript"/>
        <sz val="12"/>
        <rFont val="EON Brix Sans Black"/>
        <family val="2"/>
        <scheme val="major"/>
      </rPr>
      <t>1</t>
    </r>
  </si>
  <si>
    <r>
      <t xml:space="preserve"> Market share (%)</t>
    </r>
    <r>
      <rPr>
        <i/>
        <vertAlign val="superscript"/>
        <sz val="12"/>
        <rFont val="EON Brix Sans"/>
        <family val="2"/>
      </rPr>
      <t>3</t>
    </r>
  </si>
  <si>
    <r>
      <t>Networks</t>
    </r>
    <r>
      <rPr>
        <b/>
        <vertAlign val="superscript"/>
        <sz val="12"/>
        <rFont val="EON Brix Sans"/>
        <family val="2"/>
        <scheme val="minor"/>
      </rPr>
      <t>1</t>
    </r>
  </si>
  <si>
    <t>Grid volumes and RAB</t>
  </si>
  <si>
    <r>
      <t>RAB power and gas (€ bn)</t>
    </r>
    <r>
      <rPr>
        <b/>
        <vertAlign val="superscript"/>
        <sz val="12"/>
        <rFont val="EON Brix Sans"/>
        <family val="2"/>
        <scheme val="minor"/>
      </rPr>
      <t>4</t>
    </r>
  </si>
  <si>
    <t>EG.D Montáže, s.r.o.</t>
  </si>
  <si>
    <t>Union Grid s.r.o.</t>
  </si>
  <si>
    <r>
      <t>Hungary</t>
    </r>
    <r>
      <rPr>
        <b/>
        <vertAlign val="superscript"/>
        <sz val="12"/>
        <rFont val="EON Brix Sans"/>
        <family val="2"/>
      </rPr>
      <t>1</t>
    </r>
  </si>
  <si>
    <t>Final shutdown</t>
  </si>
  <si>
    <t>The Netherlands</t>
  </si>
  <si>
    <r>
      <t># of E.ON customers - power (m)</t>
    </r>
    <r>
      <rPr>
        <b/>
        <vertAlign val="superscript"/>
        <sz val="12"/>
        <rFont val="EON Brix Sans"/>
        <family val="2"/>
        <scheme val="minor"/>
      </rPr>
      <t>1</t>
    </r>
  </si>
  <si>
    <r>
      <t># of E.ON customers - gas (m)</t>
    </r>
    <r>
      <rPr>
        <b/>
        <vertAlign val="superscript"/>
        <sz val="12"/>
        <rFont val="EON Brix Sans"/>
        <family val="2"/>
        <scheme val="minor"/>
      </rPr>
      <t>1</t>
    </r>
  </si>
  <si>
    <t>YoY growth</t>
  </si>
  <si>
    <t>t/o EIS</t>
  </si>
  <si>
    <r>
      <t xml:space="preserve"> # of customers total market - power (m)</t>
    </r>
    <r>
      <rPr>
        <vertAlign val="superscript"/>
        <sz val="12"/>
        <rFont val="EON Brix Sans"/>
        <family val="2"/>
        <scheme val="minor"/>
      </rPr>
      <t xml:space="preserve">1 </t>
    </r>
  </si>
  <si>
    <r>
      <t># of E.ON customers - power (m)</t>
    </r>
    <r>
      <rPr>
        <b/>
        <vertAlign val="superscript"/>
        <sz val="12"/>
        <rFont val="EON Brix Sans"/>
        <family val="2"/>
      </rPr>
      <t>2</t>
    </r>
  </si>
  <si>
    <r>
      <t xml:space="preserve"> # of customers total market - power (m)</t>
    </r>
    <r>
      <rPr>
        <vertAlign val="superscript"/>
        <sz val="12"/>
        <rFont val="EON Brix Sans"/>
        <family val="2"/>
      </rPr>
      <t>3</t>
    </r>
  </si>
  <si>
    <r>
      <t># of E.ON customers - gas (m)</t>
    </r>
    <r>
      <rPr>
        <b/>
        <vertAlign val="superscript"/>
        <sz val="12"/>
        <rFont val="EON Brix Sans"/>
        <family val="2"/>
      </rPr>
      <t>2</t>
    </r>
  </si>
  <si>
    <r>
      <t xml:space="preserve"> # of customers total market - gas (m)</t>
    </r>
    <r>
      <rPr>
        <vertAlign val="superscript"/>
        <sz val="12"/>
        <rFont val="EON Brix Sans"/>
        <family val="2"/>
      </rPr>
      <t>3</t>
    </r>
  </si>
  <si>
    <r>
      <t># of E.ON customers - power (m)</t>
    </r>
    <r>
      <rPr>
        <vertAlign val="superscript"/>
        <sz val="12"/>
        <rFont val="EON Brix Sans"/>
        <family val="2"/>
        <scheme val="minor"/>
      </rPr>
      <t>2</t>
    </r>
  </si>
  <si>
    <r>
      <t xml:space="preserve"> # of customers total market - power (m)</t>
    </r>
    <r>
      <rPr>
        <vertAlign val="superscript"/>
        <sz val="12"/>
        <rFont val="EON Brix Sans"/>
        <family val="2"/>
        <scheme val="minor"/>
      </rPr>
      <t>3</t>
    </r>
  </si>
  <si>
    <t xml:space="preserve"> # of E.ON customers - gas (m)</t>
  </si>
  <si>
    <t xml:space="preserve"> # of E.ON customers - power (m)</t>
  </si>
  <si>
    <r>
      <t>Croatia</t>
    </r>
    <r>
      <rPr>
        <b/>
        <vertAlign val="superscript"/>
        <sz val="12"/>
        <rFont val="EON Brix Sans"/>
        <family val="2"/>
      </rPr>
      <t>1</t>
    </r>
  </si>
  <si>
    <t>Stoen Operator Sp. z o.o.</t>
  </si>
  <si>
    <t xml:space="preserve">RAB (TRY bn) </t>
  </si>
  <si>
    <r>
      <t>4th regulatory period</t>
    </r>
    <r>
      <rPr>
        <b/>
        <vertAlign val="superscript"/>
        <sz val="12"/>
        <rFont val="EON Brix Sans Black"/>
        <family val="2"/>
      </rPr>
      <t>1</t>
    </r>
  </si>
  <si>
    <r>
      <t>New assets</t>
    </r>
    <r>
      <rPr>
        <vertAlign val="superscript"/>
        <sz val="12"/>
        <rFont val="EON Brix Sans"/>
        <family val="2"/>
      </rPr>
      <t>2</t>
    </r>
  </si>
  <si>
    <r>
      <t>Old assets</t>
    </r>
    <r>
      <rPr>
        <vertAlign val="superscript"/>
        <sz val="12"/>
        <rFont val="EON Brix Sans"/>
        <family val="2"/>
      </rPr>
      <t>2</t>
    </r>
  </si>
  <si>
    <r>
      <t>1.71%</t>
    </r>
    <r>
      <rPr>
        <b/>
        <vertAlign val="superscript"/>
        <sz val="12"/>
        <rFont val="EON Brix Sans"/>
        <family val="2"/>
        <scheme val="minor"/>
      </rPr>
      <t>3</t>
    </r>
  </si>
  <si>
    <r>
      <t>2.72%</t>
    </r>
    <r>
      <rPr>
        <b/>
        <vertAlign val="superscript"/>
        <sz val="12"/>
        <rFont val="EON Brix Sans"/>
        <family val="2"/>
      </rPr>
      <t>3</t>
    </r>
  </si>
  <si>
    <r>
      <t>WACC</t>
    </r>
    <r>
      <rPr>
        <b/>
        <vertAlign val="superscript"/>
        <sz val="12"/>
        <rFont val="EON Brix Sans"/>
        <family val="2"/>
      </rPr>
      <t>4</t>
    </r>
  </si>
  <si>
    <r>
      <t>Financing structure</t>
    </r>
    <r>
      <rPr>
        <b/>
        <vertAlign val="superscript"/>
        <sz val="12"/>
        <rFont val="EON Brix Sans"/>
        <family val="2"/>
      </rPr>
      <t>5</t>
    </r>
  </si>
  <si>
    <t>TRY</t>
  </si>
  <si>
    <t>EOG</t>
  </si>
  <si>
    <t>1. Turkey (Enerjisa Enerji) and Slovakia (ZSE) consolidated at equity.   2. Adjusted due to changes in segment reporting.   3. Adjusted for non-operating effects.   4. Turkey (Enerjisa Enerji) and Slovakia (ZSE) 100% view. Excluding Croatia as the nature of the business is not fully comparable.</t>
  </si>
  <si>
    <t xml:space="preserve">1. Latest available estimate by Energimarknadsinspektionen, gas Western Sweden.   </t>
  </si>
  <si>
    <t>1. CS business of Croatia from a financial perspective included in Energy Networks in 2020.</t>
  </si>
  <si>
    <r>
      <t>Adjusted EBITDA</t>
    </r>
    <r>
      <rPr>
        <b/>
        <vertAlign val="superscript"/>
        <sz val="11"/>
        <color rgb="FF000000"/>
        <rFont val="EON Brix Sans"/>
        <family val="2"/>
      </rPr>
      <t>1</t>
    </r>
  </si>
  <si>
    <r>
      <t>Adjusted EBIT</t>
    </r>
    <r>
      <rPr>
        <b/>
        <vertAlign val="superscript"/>
        <sz val="11"/>
        <color rgb="FF000000"/>
        <rFont val="EON Brix Sans"/>
        <family val="2"/>
      </rPr>
      <t>1</t>
    </r>
  </si>
  <si>
    <r>
      <t>Adjusted EBT</t>
    </r>
    <r>
      <rPr>
        <b/>
        <vertAlign val="superscript"/>
        <sz val="11"/>
        <color rgb="FF000000"/>
        <rFont val="EON Brix Sans"/>
        <family val="2"/>
      </rPr>
      <t>1</t>
    </r>
  </si>
  <si>
    <r>
      <t>Adjusted Net Income</t>
    </r>
    <r>
      <rPr>
        <b/>
        <vertAlign val="superscript"/>
        <sz val="11"/>
        <color rgb="FF000000"/>
        <rFont val="EON Brix Sans"/>
        <family val="2"/>
      </rPr>
      <t>1</t>
    </r>
  </si>
  <si>
    <r>
      <t>RAB power &amp; gas (€ bn)</t>
    </r>
    <r>
      <rPr>
        <b/>
        <vertAlign val="superscript"/>
        <sz val="12"/>
        <rFont val="EON Brix Sans"/>
        <family val="2"/>
        <scheme val="minor"/>
      </rPr>
      <t>6,7</t>
    </r>
  </si>
  <si>
    <r>
      <t>Slovakia</t>
    </r>
    <r>
      <rPr>
        <vertAlign val="superscript"/>
        <sz val="12"/>
        <rFont val="EON Brix Sans Black"/>
        <family val="2"/>
        <scheme val="major"/>
      </rPr>
      <t>4</t>
    </r>
  </si>
  <si>
    <r>
      <t>Turkey</t>
    </r>
    <r>
      <rPr>
        <vertAlign val="superscript"/>
        <sz val="12"/>
        <rFont val="EON Brix Sans Black"/>
        <family val="2"/>
        <scheme val="major"/>
      </rPr>
      <t>4</t>
    </r>
  </si>
  <si>
    <r>
      <t>Total</t>
    </r>
    <r>
      <rPr>
        <vertAlign val="superscript"/>
        <sz val="12"/>
        <rFont val="EON Brix Sans Black"/>
        <family val="2"/>
        <scheme val="major"/>
      </rPr>
      <t>5</t>
    </r>
  </si>
  <si>
    <r>
      <t>-75 (2030)</t>
    </r>
    <r>
      <rPr>
        <vertAlign val="superscript"/>
        <sz val="11"/>
        <color rgb="FF000000"/>
        <rFont val="EON Brix Sans"/>
        <family val="2"/>
      </rPr>
      <t>1</t>
    </r>
    <r>
      <rPr>
        <sz val="11"/>
        <color rgb="FF000000"/>
        <rFont val="EON Brix Sans"/>
        <family val="2"/>
      </rPr>
      <t xml:space="preserve"> and -100 (2040)</t>
    </r>
  </si>
  <si>
    <r>
      <t>-50 (2030)</t>
    </r>
    <r>
      <rPr>
        <vertAlign val="superscript"/>
        <sz val="11"/>
        <color rgb="FF000000"/>
        <rFont val="EON Brix Sans"/>
        <family val="2"/>
      </rPr>
      <t>1</t>
    </r>
    <r>
      <rPr>
        <sz val="11"/>
        <color rgb="FF000000"/>
        <rFont val="EON Brix Sans"/>
        <family val="2"/>
      </rPr>
      <t xml:space="preserve"> and -100 (2050)</t>
    </r>
  </si>
  <si>
    <t>units (in thousands)</t>
  </si>
  <si>
    <t>≥ 30 by 2030</t>
  </si>
  <si>
    <t xml:space="preserve">  -</t>
  </si>
  <si>
    <r>
      <t>Average Interruption Duration Index (SAIDI)</t>
    </r>
    <r>
      <rPr>
        <b/>
        <vertAlign val="superscript"/>
        <sz val="11"/>
        <color rgb="FF000000"/>
        <rFont val="EON Brix Sans"/>
        <family val="2"/>
      </rPr>
      <t>4</t>
    </r>
  </si>
  <si>
    <r>
      <t>Board members</t>
    </r>
    <r>
      <rPr>
        <b/>
        <vertAlign val="superscript"/>
        <sz val="11"/>
        <color rgb="FF000000"/>
        <rFont val="EON Brix Sans"/>
        <family val="2"/>
      </rPr>
      <t>1</t>
    </r>
  </si>
  <si>
    <t xml:space="preserve">1. Wholesale market included. Volumes per country, non-consolidated.   2. Other includes Sweden, Italy, Romania, Hungary, Czech Republic, Poland, Slovakia, Turkey, Croatia. </t>
  </si>
  <si>
    <t>3. Other includes Sweden, Italy, Romania, Hungary, Czech Republic, Poland, Slovakia, Croatia.</t>
  </si>
  <si>
    <r>
      <t>t/o Electricity customers</t>
    </r>
    <r>
      <rPr>
        <b/>
        <vertAlign val="superscript"/>
        <sz val="12"/>
        <rFont val="EON Brix Sans"/>
        <family val="2"/>
        <scheme val="minor"/>
      </rPr>
      <t>1,2</t>
    </r>
  </si>
  <si>
    <r>
      <t>t/o Gas customers</t>
    </r>
    <r>
      <rPr>
        <b/>
        <vertAlign val="superscript"/>
        <sz val="12"/>
        <rFont val="EON Brix Sans"/>
        <family val="2"/>
        <scheme val="minor"/>
      </rPr>
      <t>1</t>
    </r>
    <r>
      <rPr>
        <vertAlign val="superscript"/>
        <sz val="12"/>
        <rFont val="EON Brix Sans Black"/>
        <family val="2"/>
        <scheme val="major"/>
      </rPr>
      <t>,2</t>
    </r>
  </si>
  <si>
    <r>
      <t>Other</t>
    </r>
    <r>
      <rPr>
        <vertAlign val="superscript"/>
        <sz val="12"/>
        <rFont val="EON Brix Sans Black"/>
        <family val="2"/>
        <scheme val="major"/>
      </rPr>
      <t>3</t>
    </r>
  </si>
  <si>
    <r>
      <t>TWh</t>
    </r>
    <r>
      <rPr>
        <b/>
        <vertAlign val="superscript"/>
        <sz val="12"/>
        <rFont val="EON Brix Sans"/>
        <family val="2"/>
        <scheme val="minor"/>
      </rPr>
      <t>1</t>
    </r>
  </si>
  <si>
    <r>
      <t>Other</t>
    </r>
    <r>
      <rPr>
        <b/>
        <vertAlign val="superscript"/>
        <sz val="12"/>
        <color theme="1"/>
        <rFont val="EON Brix Sans"/>
        <family val="2"/>
        <scheme val="minor"/>
      </rPr>
      <t>2</t>
    </r>
  </si>
  <si>
    <t>1. Adjusted for non-operating effects.</t>
  </si>
  <si>
    <r>
      <t>Scope 2</t>
    </r>
    <r>
      <rPr>
        <vertAlign val="superscript"/>
        <sz val="11"/>
        <color rgb="FF000000"/>
        <rFont val="EON Brix Sans"/>
        <family val="2"/>
      </rPr>
      <t>2</t>
    </r>
    <r>
      <rPr>
        <sz val="11"/>
        <color rgb="FF000000"/>
        <rFont val="EON Brix Sans"/>
        <family val="2"/>
      </rPr>
      <t xml:space="preserve">: </t>
    </r>
  </si>
  <si>
    <t xml:space="preserve">1. This figure reports fulltime equivalents (FTE), not persons. Rounding differences are possible.   2. Preliminary figures.   3. Excluding Croatia as the nature of the business is not fully comparable.   4. Slovakia (ZSE) and Turkey (Enerjisa Enerji) are not consolidated in E.ON financial statements (here: 100% view).   </t>
  </si>
  <si>
    <t xml:space="preserve">5. Small differences in reported total figures may occur due to rounding.   6. RAB Sweden, Poland, Slovakia and Turkey only includes power.   7. In general, RABs from different regulatory regimes are not directly comparable due to significant methodical differences. </t>
  </si>
  <si>
    <t xml:space="preserve">2. E.ON completed the acquisition of 49% of the shares in VSE Holding (“VSE”) from RWE in August 2020. Extensive decision-making powers over VSE’s business operations give E.ON a controlling influence pursuant to IFRS. </t>
  </si>
  <si>
    <t>1. 100% Enerjisa view.</t>
  </si>
  <si>
    <t xml:space="preserve">To facilitate the comparability of Enerjisa’s earnings across the sector, of which the peers may recognize regulatory amortization as income, the non-IFRS KPI “Operational Earnings” defined as EBITDA plus CAPEX reimbursements is applied. Excludes one-offs. </t>
  </si>
  <si>
    <t>1. Calculation based on power. E.ON DSOs filed an appeal against BNetzA decision.   2. Old assets are those capitalized before January 1, 2006. New assets are those capitalized after January 1, 2006. Old assets are indexed up to 40% with asset-specific indices to determine the current costs.</t>
  </si>
  <si>
    <t xml:space="preserve">3. Value for power.   4. Weighted average cost of capital. The German regulator does not use a WACC-approach. The pro-forma WACC can be used to compare German regulatory returns internationally. In Germany, the regulator determines an allowed return on equity (RoE). This RoE is applied  to the regulated equity base (RAB + current assets - debt base). </t>
  </si>
  <si>
    <t xml:space="preserve"> 5. Interest free liabilities (such as construction grants) not considered.  </t>
  </si>
  <si>
    <r>
      <t>2022</t>
    </r>
    <r>
      <rPr>
        <vertAlign val="superscript"/>
        <sz val="12"/>
        <rFont val="EON Brix Sans Black"/>
        <family val="2"/>
        <scheme val="major"/>
      </rPr>
      <t>2,3</t>
    </r>
  </si>
  <si>
    <r>
      <t>2021</t>
    </r>
    <r>
      <rPr>
        <vertAlign val="superscript"/>
        <sz val="12"/>
        <rFont val="EON Brix Sans Black"/>
        <family val="2"/>
        <scheme val="major"/>
      </rPr>
      <t>2</t>
    </r>
  </si>
  <si>
    <t>1. Preliminary figures for 2022.</t>
  </si>
  <si>
    <t>Facts &amp; Figures 2022</t>
  </si>
  <si>
    <r>
      <t xml:space="preserve">2021 </t>
    </r>
    <r>
      <rPr>
        <vertAlign val="superscript"/>
        <sz val="12"/>
        <rFont val="EON Brix Sans Black"/>
        <family val="2"/>
        <scheme val="major"/>
      </rPr>
      <t>2</t>
    </r>
  </si>
  <si>
    <t>FY 2022</t>
  </si>
  <si>
    <r>
      <t>FY 2021</t>
    </r>
    <r>
      <rPr>
        <vertAlign val="superscript"/>
        <sz val="11"/>
        <rFont val="EON Brix Sans Black"/>
        <family val="2"/>
      </rPr>
      <t>2</t>
    </r>
  </si>
  <si>
    <r>
      <t>At equity contribution to Adjusted EBITDA/EBIT</t>
    </r>
    <r>
      <rPr>
        <vertAlign val="superscript"/>
        <sz val="11"/>
        <rFont val="EON Brix Sans Black"/>
        <family val="2"/>
      </rPr>
      <t>1</t>
    </r>
  </si>
  <si>
    <r>
      <t>Netherlands</t>
    </r>
    <r>
      <rPr>
        <b/>
        <vertAlign val="superscript"/>
        <sz val="12"/>
        <color theme="1"/>
        <rFont val="EON Brix Sans"/>
        <family val="2"/>
        <scheme val="minor"/>
      </rPr>
      <t>2</t>
    </r>
  </si>
  <si>
    <t>Netherlands</t>
  </si>
  <si>
    <t>Utility (power, gas, heat, energy services) Pfalz / Saar-Pfalz Kreis</t>
  </si>
  <si>
    <t>Pfalzwerk AG</t>
  </si>
  <si>
    <t>1. Direct and indirect share. No changes from 2021 to 2022.   2. Uranit GmbH is a joint venture between RWE AG and E.ON SE.</t>
  </si>
  <si>
    <r>
      <t>Scope 3</t>
    </r>
    <r>
      <rPr>
        <vertAlign val="superscript"/>
        <sz val="11"/>
        <color rgb="FF000000"/>
        <rFont val="EON Brix Sans"/>
        <family val="2"/>
      </rPr>
      <t>3</t>
    </r>
    <r>
      <rPr>
        <sz val="11"/>
        <color rgb="FF000000"/>
        <rFont val="EON Brix Sans"/>
        <family val="2"/>
      </rPr>
      <t xml:space="preserve">: </t>
    </r>
  </si>
  <si>
    <r>
      <t>EU taxonomy aligned capex</t>
    </r>
    <r>
      <rPr>
        <b/>
        <vertAlign val="superscript"/>
        <sz val="11"/>
        <color rgb="FF000000"/>
        <rFont val="EON Brix Sans"/>
        <family val="2"/>
      </rPr>
      <t>4</t>
    </r>
  </si>
  <si>
    <t>&gt;95%</t>
  </si>
  <si>
    <r>
      <t>Connected renewables capacity</t>
    </r>
    <r>
      <rPr>
        <b/>
        <vertAlign val="superscript"/>
        <sz val="11"/>
        <color rgb="FF000000"/>
        <rFont val="EON Brix Sans"/>
        <family val="2"/>
      </rPr>
      <t>5</t>
    </r>
  </si>
  <si>
    <r>
      <t>Avoided emissions</t>
    </r>
    <r>
      <rPr>
        <b/>
        <vertAlign val="superscript"/>
        <sz val="11"/>
        <color rgb="FF000000"/>
        <rFont val="EON Brix Sans"/>
        <family val="2"/>
      </rPr>
      <t>6</t>
    </r>
  </si>
  <si>
    <r>
      <t>Share of green power sales</t>
    </r>
    <r>
      <rPr>
        <b/>
        <vertAlign val="superscript"/>
        <sz val="11"/>
        <color rgb="FF000000"/>
        <rFont val="EON Brix Sans"/>
        <family val="2"/>
      </rPr>
      <t>8</t>
    </r>
  </si>
  <si>
    <r>
      <t>Ecological network corridor mgt.</t>
    </r>
    <r>
      <rPr>
        <b/>
        <vertAlign val="superscript"/>
        <sz val="11"/>
        <color rgb="FF000000"/>
        <rFont val="EON Brix Sans"/>
        <family val="2"/>
      </rPr>
      <t>9</t>
    </r>
  </si>
  <si>
    <r>
      <t>Smart Meter installations</t>
    </r>
    <r>
      <rPr>
        <b/>
        <vertAlign val="superscript"/>
        <sz val="11"/>
        <color rgb="FF000000"/>
        <rFont val="EON Brix Sans"/>
        <family val="2"/>
      </rPr>
      <t>10</t>
    </r>
  </si>
  <si>
    <t>eMobility charging points sold</t>
  </si>
  <si>
    <t>n.a.</t>
  </si>
  <si>
    <t xml:space="preserve">1. With reference to 2019 baseline figures: Scope 1: 3.98m tons CO2e, Scope 2: 4.82m tons CO2e (location-based) and Scope 3: 120.27m tons CO2e (location-based).   2. Location-based.  </t>
  </si>
  <si>
    <t xml:space="preserve">3. Market-based values for purchased power sold to end-customers.  4. Based on EU taxonomy eligible capex.   5. Connected renewable capacity calculated as percentage of total sum of all connected generation capacities.   </t>
  </si>
  <si>
    <t xml:space="preserve">6. This KPI quantifies the avoided emissions that contribute to a low-carbon economy in connection with our clients. This covers avoided GHG emissions caused by the enabling effect of our assets or solutions.   </t>
  </si>
  <si>
    <t xml:space="preserve">7. Total avoidance increasing.   8. Share of green electricity products sold to end-customers.   9. Progress measures share of corridors managed ecologically (of the total of 70,000 hectares along 13,000 kilometers of 110kV power lines).  </t>
  </si>
  <si>
    <t>10. Total number of installed smart meters. </t>
  </si>
  <si>
    <r>
      <t>SIF</t>
    </r>
    <r>
      <rPr>
        <vertAlign val="superscript"/>
        <sz val="11"/>
        <color rgb="FF000000"/>
        <rFont val="EON Brix Sans"/>
        <family val="2"/>
      </rPr>
      <t>1</t>
    </r>
    <r>
      <rPr>
        <sz val="11"/>
        <color rgb="FF000000"/>
        <rFont val="EON Brix Sans"/>
        <family val="2"/>
      </rPr>
      <t>:</t>
    </r>
    <r>
      <rPr>
        <b/>
        <sz val="11"/>
        <color rgb="FF000000"/>
        <rFont val="EON Brix Sans"/>
        <family val="2"/>
      </rPr>
      <t xml:space="preserve"> </t>
    </r>
    <r>
      <rPr>
        <sz val="11"/>
        <color rgb="FF000000"/>
        <rFont val="EON Brix Sans"/>
        <family val="2"/>
      </rPr>
      <t>0.04</t>
    </r>
  </si>
  <si>
    <r>
      <t>LTIF</t>
    </r>
    <r>
      <rPr>
        <vertAlign val="superscript"/>
        <sz val="11"/>
        <color rgb="FF000000"/>
        <rFont val="EON Brix Sans"/>
        <family val="2"/>
      </rPr>
      <t>2</t>
    </r>
    <r>
      <rPr>
        <sz val="11"/>
        <color rgb="FF000000"/>
        <rFont val="EON Brix Sans"/>
        <family val="2"/>
      </rPr>
      <t>:</t>
    </r>
    <r>
      <rPr>
        <b/>
        <sz val="11"/>
        <color rgb="FF000000"/>
        <rFont val="EON Brix Sans"/>
        <family val="2"/>
      </rPr>
      <t xml:space="preserve"> </t>
    </r>
    <r>
      <rPr>
        <sz val="11"/>
        <color rgb="FF000000"/>
        <rFont val="EON Brix Sans"/>
        <family val="2"/>
      </rPr>
      <t>2.0</t>
    </r>
  </si>
  <si>
    <t>1. Serious incidents and fatalities (SIF) among employees: Safety incidents per 1,000,000 working hours.   2. Lost time injury frequency (LTIF) measures work-related accidents resulting in lost time per million hours of work.</t>
  </si>
  <si>
    <t>3. Formal training hours per employee per year.   4. System average interruption duration index (SAIDI). The figures refer to the respective previous year: 2022 to 2021 and 2021 to 2020.</t>
  </si>
  <si>
    <t>Since 2022 included</t>
  </si>
  <si>
    <t>included</t>
  </si>
  <si>
    <t>5. High pressure 26%, Medium pressure 22%, Low pressure 11%.</t>
  </si>
  <si>
    <t xml:space="preserve">1. Preliminary figures.   2. Wheeling Volumes include High Voltage (110kV).   3. High voltage 56%, Medium voltage 39%, Low voltage 34%.   4. Pro forma RAB -not applicable for 2022 revenues power and gas; applicable RAB for 3rd regulatory period is RAB of 2015 (gas): €4.5bn / 2016 (power): €16.7bn. </t>
  </si>
  <si>
    <t>22.3</t>
  </si>
  <si>
    <t>1. Preliminary figures for 2022.   2. RAB figures converted at a SEK/EUR rate of 11.12 (2022, end of period) and 10.25 (2021, end of period).</t>
  </si>
  <si>
    <t>1. Preliminary figures for 2022.   2. RAB figures converted at a CZK/EUR rate of 24.12 (2022, end of period) and 24.86 (2021, end of period). RAB is including the revaluation of assets.</t>
  </si>
  <si>
    <t>1. Preliminary figures for 2022. 2. RAB figures converted at a HUF/EUR rate of 400.87 (2022, end of period) and 369.19 (2021, end of period).</t>
  </si>
  <si>
    <t>1. Preliminary figures for 2022.   2. RAB figures converted at a PLN/EUR rate of 4.68 (2022, end of period) and 4.60 (2021, end of period).</t>
  </si>
  <si>
    <t>1. Preliminary figures for 2022.   2. RAB figures converted at a RON/EUR rate of 4.95 (2022, end of period) and 4.95 (2021, end of period).</t>
  </si>
  <si>
    <t>VSE is therefore fully consolidated in E.ON financial statements. ZSE is not fully consolidated and in E.ON financial statements included as an at-equity participation (i.e. with net income result).  The Business overview includes both units with a 100% view.</t>
  </si>
  <si>
    <t>5. Differences may occur due to rounding.</t>
  </si>
  <si>
    <t>4. Includes extraordinary one-offs</t>
  </si>
  <si>
    <t xml:space="preserve">3. CAPEX reimbursements refer to cash effective amortization of the regulatory asset base, but due to the application of IFRIC 12 (accounting for concessions) not recognized as income under IFRS. </t>
  </si>
  <si>
    <t>2. Financials per year 2022 adjusted in accordance with IAS 29 "Financial Reporting in Hyperinflationary Economies"</t>
  </si>
  <si>
    <t>Equity Earnings (€ m)5</t>
  </si>
  <si>
    <t>Net Income (TRY m)1,4</t>
  </si>
  <si>
    <t>EBITDA + capex reimbursement1,2,3 (TRY m)</t>
  </si>
  <si>
    <t>Revenues (TRY m)1,2</t>
  </si>
  <si>
    <t>Enerjisa Enerji (networks &amp; retail)</t>
  </si>
  <si>
    <t xml:space="preserve">1. Preliminary figures for 2022.   2. Latest available data as of end of 2021 and 2022 (for Networks).   3. RAB figure converted at a TRY/EUR rate of 19.96 (2022, end of period) and 15.23 (2021, end of period). </t>
  </si>
  <si>
    <r>
      <t>RAB (€ bn)</t>
    </r>
    <r>
      <rPr>
        <b/>
        <vertAlign val="superscript"/>
        <sz val="12"/>
        <rFont val="EON Brix Sans"/>
        <family val="2"/>
        <scheme val="minor"/>
      </rPr>
      <t>3</t>
    </r>
  </si>
  <si>
    <r>
      <t>Power grid length ('000km)</t>
    </r>
    <r>
      <rPr>
        <b/>
        <vertAlign val="superscript"/>
        <sz val="12"/>
        <rFont val="EON Brix Sans"/>
        <family val="2"/>
        <scheme val="minor"/>
      </rPr>
      <t>2</t>
    </r>
  </si>
  <si>
    <t xml:space="preserve">4. Latest available data as of Nov 2022 (for Retail).   </t>
  </si>
  <si>
    <t>1. Including at-equity participations.   2. Hungary’s customer base adjusted to USP divestment in 2021 (-2.4m power).</t>
  </si>
  <si>
    <t>1. Adjusted for non-operating effects.   2. Adjusted due to changes in segment reporting.  3. Other including Sweden, Romania, Hungary, Croatia, Czech Republic, Poland, Italy, Slovakia, Green Gas, ESOL, E.ON Drive, EDRI &amp; Central Steering.</t>
  </si>
  <si>
    <t>1. According to report of Bundesnetzagentur "Monitoringbericht 2022“,</t>
  </si>
  <si>
    <t xml:space="preserve">2. 2021/22 adjusted for harmonization of npower/E.ON reporting standards.   3. Source: Cornwall Energy - Residential accounts &amp; small B2B meters from 31.10.2021 &amp; 31.10.2022. </t>
  </si>
  <si>
    <t xml:space="preserve">1. Number of offtake points registered by Market operator (OTE) – data from 12/2022.   </t>
  </si>
  <si>
    <t>1. Customer base 2021 adjusted due to divestment USP -2,5 power.   2. Information based on the statistics of the Hungarian Energy Authority 2021.</t>
  </si>
  <si>
    <r>
      <t>Market share (%)</t>
    </r>
    <r>
      <rPr>
        <i/>
        <vertAlign val="superscript"/>
        <sz val="12"/>
        <color rgb="FF000000"/>
        <rFont val="EON Brix Sans"/>
        <family val="2"/>
        <scheme val="minor"/>
      </rPr>
      <t>5</t>
    </r>
  </si>
  <si>
    <t xml:space="preserve">5. Latest available data as of Nov 2021 (for Retail).   </t>
  </si>
  <si>
    <t>1. 21 adjusted due to divestment Essent BE (-0,3 power; 0,2 gas).</t>
  </si>
  <si>
    <r>
      <t xml:space="preserve"> # of customers total market - gas (m)</t>
    </r>
    <r>
      <rPr>
        <vertAlign val="superscript"/>
        <sz val="12"/>
        <rFont val="EON Brix Sans"/>
        <family val="2"/>
        <scheme val="minor"/>
      </rPr>
      <t>2,3</t>
    </r>
  </si>
  <si>
    <t>2. Reflects most recent figures per 2020 for 2021 and 2021 for 2022. Data related to customers supplied from distribution grid; based on Polish Energy Regulatory Office, URE.   3. Customer number - gas 2021 adjusted vs. previous reporting due to source change.</t>
  </si>
  <si>
    <t>Enerjisa Üretim (generation &amp; trading)</t>
  </si>
  <si>
    <r>
      <t>Revenues (TRY m)</t>
    </r>
    <r>
      <rPr>
        <b/>
        <vertAlign val="superscript"/>
        <sz val="12"/>
        <rFont val="EON Brix Sans"/>
        <family val="2"/>
        <scheme val="minor"/>
      </rPr>
      <t>1,2</t>
    </r>
  </si>
  <si>
    <r>
      <t>EBITDA (TRY m)</t>
    </r>
    <r>
      <rPr>
        <b/>
        <vertAlign val="superscript"/>
        <sz val="12"/>
        <rFont val="EON Brix Sans"/>
        <family val="2"/>
        <scheme val="minor"/>
      </rPr>
      <t>1,2</t>
    </r>
  </si>
  <si>
    <r>
      <t>Net Income (TRY m)</t>
    </r>
    <r>
      <rPr>
        <b/>
        <vertAlign val="superscript"/>
        <sz val="12"/>
        <rFont val="EON Brix Sans"/>
        <family val="2"/>
        <scheme val="minor"/>
      </rPr>
      <t>1,2,3</t>
    </r>
  </si>
  <si>
    <t>E.ON share of 50% (€ m)</t>
  </si>
  <si>
    <t>Market price</t>
  </si>
  <si>
    <t xml:space="preserve">Menge </t>
  </si>
  <si>
    <t xml:space="preserve">Köprü </t>
  </si>
  <si>
    <t xml:space="preserve">Kuşakli  </t>
  </si>
  <si>
    <t xml:space="preserve">Dağdelen </t>
  </si>
  <si>
    <t xml:space="preserve">Kandil </t>
  </si>
  <si>
    <t xml:space="preserve">Sarıgüzel </t>
  </si>
  <si>
    <t xml:space="preserve">Hacınınoğlu  </t>
  </si>
  <si>
    <t xml:space="preserve">Çambaşı  </t>
  </si>
  <si>
    <t xml:space="preserve">Kavşakbendi </t>
  </si>
  <si>
    <t xml:space="preserve">Arkun </t>
  </si>
  <si>
    <t xml:space="preserve">Yamanlı II </t>
  </si>
  <si>
    <t xml:space="preserve">Doğançay </t>
  </si>
  <si>
    <t xml:space="preserve">Çanakkale </t>
  </si>
  <si>
    <t xml:space="preserve">Dağpazarı </t>
  </si>
  <si>
    <t xml:space="preserve">Bares </t>
  </si>
  <si>
    <t>Akhisar</t>
  </si>
  <si>
    <r>
      <t xml:space="preserve"> Erciyes</t>
    </r>
    <r>
      <rPr>
        <vertAlign val="superscript"/>
        <sz val="12"/>
        <rFont val="EON Brix Sans"/>
        <family val="2"/>
        <scheme val="minor"/>
      </rPr>
      <t>2</t>
    </r>
  </si>
  <si>
    <t xml:space="preserve">Karabük </t>
  </si>
  <si>
    <t xml:space="preserve">Bandırma </t>
  </si>
  <si>
    <t xml:space="preserve">1. All assets are 100% owned by Enerjisa Üretim.   2. Capacity mechanism implemented starting 2018. Budget for allocation is set yearly by state-owned transmission company (TEIAS).   </t>
  </si>
  <si>
    <t>3. 7-years PPA option starting in 2018 with state-owned wholesaler (EUAS). A corridor between 50 USD and 55 USD/MWh is applied. Applications for this incentive made yearly, since PPA price is much lower comparing to market price Enerjisa Üretim did not benefit this incentive in 2022. 4. Feed-in-tariff.</t>
  </si>
  <si>
    <t>2. Erciyes WPP has the right to benefit from the incentive mechanism till 2032, but it is not preferred since the market prices are significantly higher than the new-FiT Mechanism.</t>
  </si>
  <si>
    <t>Nuclear power sales</t>
  </si>
  <si>
    <t>1. Power and Gaz : ANRE Market data as per December 2021 and November 2022.</t>
  </si>
  <si>
    <t>2. The VSE numbers from Slovakia included. CS business of VSE was included in Energy Networks from a financial perspective.  3. Market data on number of metering points from latest DSO annual reports.</t>
  </si>
  <si>
    <r>
      <t>Slovakia</t>
    </r>
    <r>
      <rPr>
        <b/>
        <vertAlign val="superscript"/>
        <sz val="12"/>
        <rFont val="EON Brix Sans"/>
        <family val="2"/>
      </rPr>
      <t>2</t>
    </r>
  </si>
  <si>
    <t>50% + 1 share</t>
  </si>
  <si>
    <r>
      <t xml:space="preserve"> Power ('000km)</t>
    </r>
    <r>
      <rPr>
        <vertAlign val="superscript"/>
        <sz val="12"/>
        <rFont val="EON Brix Sans"/>
        <family val="2"/>
      </rPr>
      <t xml:space="preserve"> </t>
    </r>
  </si>
  <si>
    <r>
      <t xml:space="preserve"> Gas ('000km)</t>
    </r>
    <r>
      <rPr>
        <vertAlign val="superscript"/>
        <sz val="12"/>
        <rFont val="EON Brix Sans"/>
        <family val="2"/>
      </rPr>
      <t xml:space="preserve"> </t>
    </r>
  </si>
  <si>
    <r>
      <t xml:space="preserve"> Západoslovenská distribucná a.s.</t>
    </r>
    <r>
      <rPr>
        <vertAlign val="superscript"/>
        <sz val="12"/>
        <rFont val="EON Brix Sans"/>
        <family val="2"/>
        <scheme val="minor"/>
      </rPr>
      <t>2</t>
    </r>
  </si>
  <si>
    <r>
      <t xml:space="preserve"> Východoslovenská distribucná a.s.</t>
    </r>
    <r>
      <rPr>
        <vertAlign val="superscript"/>
        <sz val="12"/>
        <rFont val="EON Brix Sans"/>
        <family val="2"/>
        <scheme val="minor"/>
      </rPr>
      <t>2</t>
    </r>
  </si>
  <si>
    <r>
      <t>E.ON share 40% (€ m)</t>
    </r>
    <r>
      <rPr>
        <b/>
        <vertAlign val="superscript"/>
        <sz val="12"/>
        <rFont val="EON Brix Sans"/>
        <family val="2"/>
      </rPr>
      <t>4</t>
    </r>
  </si>
  <si>
    <r>
      <t>Market share (%)</t>
    </r>
    <r>
      <rPr>
        <i/>
        <vertAlign val="superscript"/>
        <sz val="12"/>
        <rFont val="EON Brix Sans"/>
        <family val="2"/>
        <scheme val="minor"/>
      </rPr>
      <t>4</t>
    </r>
  </si>
  <si>
    <t xml:space="preserve">Acquisition-related depreciation charges (run rate) </t>
  </si>
  <si>
    <r>
      <t>Consolidation adjustments</t>
    </r>
    <r>
      <rPr>
        <vertAlign val="superscript"/>
        <sz val="12"/>
        <rFont val="EON Brix Sans"/>
        <family val="2"/>
        <scheme val="minor"/>
      </rPr>
      <t>4</t>
    </r>
  </si>
  <si>
    <t xml:space="preserve">1. 100% view.   2. Financials per year 2022 adjusted in accordance with IAS 29 "Financial Reporting in Hyperinflationary Economies".   3. Including extraordinary one-offs.   4 Consolidation adjustments contains impairments and reversal of impairments </t>
  </si>
  <si>
    <t xml:space="preserve">1. Adjusted for non-operating effects.   2. Adjusted due to changes in segment reporting.   3. Including Sweden, Norway, Denmark, Italy, the Czech Republic, Hungary, Croatia, Romania, Poland, Slovakia and the innovative solutions business </t>
  </si>
  <si>
    <t>Other³</t>
  </si>
  <si>
    <t>n/a</t>
  </si>
  <si>
    <r>
      <t>CO</t>
    </r>
    <r>
      <rPr>
        <b/>
        <vertAlign val="subscript"/>
        <sz val="11"/>
        <color rgb="FF000000"/>
        <rFont val="EON Brix Sans"/>
        <family val="2"/>
      </rPr>
      <t>2</t>
    </r>
    <r>
      <rPr>
        <b/>
        <sz val="11"/>
        <color rgb="FF000000"/>
        <rFont val="EON Brix Sans"/>
        <family val="2"/>
      </rPr>
      <t xml:space="preserve"> footprint reduction
[CO2eq emissions]</t>
    </r>
  </si>
  <si>
    <t>People development: Training hours3</t>
  </si>
  <si>
    <t>FY</t>
  </si>
  <si>
    <t>Full year</t>
  </si>
  <si>
    <t>CAGR</t>
  </si>
  <si>
    <t>Compound Annual Growth Rate</t>
  </si>
  <si>
    <t>bn</t>
  </si>
  <si>
    <t>Billion</t>
  </si>
  <si>
    <t>HSE</t>
  </si>
  <si>
    <t>HR</t>
  </si>
  <si>
    <t>Human Resources</t>
  </si>
  <si>
    <t>S4</t>
  </si>
  <si>
    <t>SAP S/4HANA Enterprise Resource Planning</t>
  </si>
  <si>
    <t>incl</t>
  </si>
  <si>
    <t>Including</t>
  </si>
  <si>
    <t>Dr.</t>
  </si>
  <si>
    <t>ESG</t>
  </si>
  <si>
    <t>Environment, Social, Governance</t>
  </si>
  <si>
    <t>Key Performance Indicator</t>
  </si>
  <si>
    <r>
      <t>CO</t>
    </r>
    <r>
      <rPr>
        <vertAlign val="subscript"/>
        <sz val="11"/>
        <color theme="1"/>
        <rFont val="EON Brix Sans"/>
        <family val="2"/>
        <scheme val="minor"/>
      </rPr>
      <t>2</t>
    </r>
  </si>
  <si>
    <t>Carbon Dioxide</t>
  </si>
  <si>
    <t>eq</t>
  </si>
  <si>
    <t>Equivalent</t>
  </si>
  <si>
    <t>EU</t>
  </si>
  <si>
    <t>European Union</t>
  </si>
  <si>
    <t>mgt</t>
  </si>
  <si>
    <t>Management</t>
  </si>
  <si>
    <t>eMobility</t>
  </si>
  <si>
    <t>Electro Mobility</t>
  </si>
  <si>
    <t>Not Available</t>
  </si>
  <si>
    <t>m</t>
  </si>
  <si>
    <t>Million</t>
  </si>
  <si>
    <t>GHG</t>
  </si>
  <si>
    <t>Greenhouse Gas</t>
  </si>
  <si>
    <t>IEA</t>
  </si>
  <si>
    <t>International Energy Agency</t>
  </si>
  <si>
    <t>SBTi</t>
  </si>
  <si>
    <t>Science Based Targets Initiative</t>
  </si>
  <si>
    <t>Hours per Year</t>
  </si>
  <si>
    <t>Minutes per Year</t>
  </si>
  <si>
    <t>SIF</t>
  </si>
  <si>
    <t>Serious Incidents and Fatalities</t>
  </si>
  <si>
    <t>LTIF</t>
  </si>
  <si>
    <t>Lost Time Injury Frequency</t>
  </si>
  <si>
    <t>CEO</t>
  </si>
  <si>
    <t>Chief Executive Officer</t>
  </si>
  <si>
    <t>OBM</t>
  </si>
  <si>
    <t>TTC</t>
  </si>
  <si>
    <t>Ordinary Board Members</t>
  </si>
  <si>
    <t>Total Target Compensation</t>
  </si>
  <si>
    <t>ROCE</t>
  </si>
  <si>
    <t>Return On Capital Employed</t>
  </si>
  <si>
    <t>R&amp;D</t>
  </si>
  <si>
    <t>Research And Development</t>
  </si>
  <si>
    <t>CTP</t>
  </si>
  <si>
    <t>Common Technology Platform</t>
  </si>
  <si>
    <t>EN</t>
  </si>
  <si>
    <t>Corp</t>
  </si>
  <si>
    <t>Corporate Functions</t>
  </si>
  <si>
    <t>EV</t>
  </si>
  <si>
    <t>Electric Vehicle</t>
  </si>
  <si>
    <t>Renewable Energy System</t>
  </si>
  <si>
    <t>CCS</t>
  </si>
  <si>
    <t>Carbon Capture and Storage</t>
  </si>
  <si>
    <t>IoT</t>
  </si>
  <si>
    <t>Internet of Things</t>
  </si>
  <si>
    <t>PaaS</t>
  </si>
  <si>
    <t>Platform as a Service</t>
  </si>
  <si>
    <t>SaaS</t>
  </si>
  <si>
    <t>Software as a Service</t>
  </si>
  <si>
    <t>ID</t>
  </si>
  <si>
    <t>Identification</t>
  </si>
  <si>
    <t>DLP</t>
  </si>
  <si>
    <t>Digital Learning Platform</t>
  </si>
  <si>
    <t>e.g.</t>
  </si>
  <si>
    <t>For Example</t>
  </si>
  <si>
    <t>FTE</t>
  </si>
  <si>
    <t>Full Time Equivalent</t>
  </si>
  <si>
    <t>BNetzA</t>
  </si>
  <si>
    <r>
      <t>H</t>
    </r>
    <r>
      <rPr>
        <vertAlign val="subscript"/>
        <sz val="11"/>
        <color theme="1"/>
        <rFont val="EON Brix Sans"/>
        <family val="2"/>
        <scheme val="minor"/>
      </rPr>
      <t>2</t>
    </r>
  </si>
  <si>
    <t>Hydrogen</t>
  </si>
  <si>
    <t>Q</t>
  </si>
  <si>
    <t>Quarter</t>
  </si>
  <si>
    <t>SEK</t>
  </si>
  <si>
    <t>Swedish Krona</t>
  </si>
  <si>
    <t>EUR</t>
  </si>
  <si>
    <t>Euro</t>
  </si>
  <si>
    <t>IFRS</t>
  </si>
  <si>
    <t>International Financial Reporting Standards</t>
  </si>
  <si>
    <t>International Financial Reporting Interpretations Committee</t>
  </si>
  <si>
    <t>IFRIC</t>
  </si>
  <si>
    <t>IAS</t>
  </si>
  <si>
    <t>International Accounting Standards</t>
  </si>
  <si>
    <t>GER</t>
  </si>
  <si>
    <t>BEV</t>
  </si>
  <si>
    <t>Battery Electric Vehicle</t>
  </si>
  <si>
    <t>Renewable Energy Directive</t>
  </si>
  <si>
    <t>RED</t>
  </si>
  <si>
    <t>USD</t>
  </si>
  <si>
    <t>United States Dollar</t>
  </si>
  <si>
    <t>MWh</t>
  </si>
  <si>
    <t>PPI</t>
  </si>
  <si>
    <t>Producer Price Index</t>
  </si>
  <si>
    <t>EPIAS</t>
  </si>
  <si>
    <t>Energy Exchange Istanbul (Turkey)</t>
  </si>
  <si>
    <t>DNSH</t>
  </si>
  <si>
    <t>Do No Significant Harm</t>
  </si>
  <si>
    <t>SPO</t>
  </si>
  <si>
    <t>Second Party Opinion</t>
  </si>
  <si>
    <t>CFO</t>
  </si>
  <si>
    <t>Chief Financial Officer</t>
  </si>
  <si>
    <t>g</t>
  </si>
  <si>
    <t>Gram</t>
  </si>
  <si>
    <t>kWh</t>
  </si>
  <si>
    <t>Kilowatt hours</t>
  </si>
  <si>
    <t>Revenue Cap</t>
  </si>
  <si>
    <t>Federal Network Agency (Germany)</t>
  </si>
  <si>
    <t>Terawatt hour</t>
  </si>
  <si>
    <t>Megawatt hour</t>
  </si>
  <si>
    <t>Gigawatt hour</t>
  </si>
  <si>
    <t>Ph.D.</t>
  </si>
  <si>
    <t>EN at a glance</t>
  </si>
  <si>
    <t>CS at a glance</t>
  </si>
  <si>
    <t>Turkey Financials</t>
  </si>
  <si>
    <t>Turkey Generation</t>
  </si>
  <si>
    <t>Glossary</t>
  </si>
  <si>
    <t>Disclaimer</t>
  </si>
  <si>
    <t>Financials: At equity part</t>
  </si>
  <si>
    <t>Financials: P&amp;L</t>
  </si>
  <si>
    <t>Financials: Financial KPIs</t>
  </si>
  <si>
    <t>PE Power plant portfolio</t>
  </si>
  <si>
    <t>PE Financials</t>
  </si>
  <si>
    <t>PE Power sales</t>
  </si>
  <si>
    <t>PE Shut down</t>
  </si>
  <si>
    <t>EN Financials</t>
  </si>
  <si>
    <t>EN Germany</t>
  </si>
  <si>
    <t>EN Regul. WACC</t>
  </si>
  <si>
    <t>EN Sweden</t>
  </si>
  <si>
    <t>EN Czech Republic</t>
  </si>
  <si>
    <t>EN Poland</t>
  </si>
  <si>
    <t>EN Romania</t>
  </si>
  <si>
    <t>EN Slovakia</t>
  </si>
  <si>
    <t>EN Turkey Distribution</t>
  </si>
  <si>
    <t>EN Turkey Retail</t>
  </si>
  <si>
    <t>CS Financials</t>
  </si>
  <si>
    <t>CS Germany</t>
  </si>
  <si>
    <t>CS UK</t>
  </si>
  <si>
    <t>CS Netherlands</t>
  </si>
  <si>
    <t>CS Italy</t>
  </si>
  <si>
    <t>CS Czech Republic</t>
  </si>
  <si>
    <t>CS Hungary</t>
  </si>
  <si>
    <t>CS Romania</t>
  </si>
  <si>
    <t>CS Slovakia</t>
  </si>
  <si>
    <t>CS Croatia</t>
  </si>
  <si>
    <t>EN Hungary</t>
  </si>
  <si>
    <t>EN Turkey Financials</t>
  </si>
  <si>
    <r>
      <t>E.ON share</t>
    </r>
    <r>
      <rPr>
        <vertAlign val="superscript"/>
        <sz val="11"/>
        <rFont val="EON Brix Sans Black"/>
        <family val="2"/>
        <scheme val="major"/>
      </rPr>
      <t>1</t>
    </r>
    <r>
      <rPr>
        <sz val="11"/>
        <rFont val="EON Brix Sans Black"/>
        <family val="2"/>
        <scheme val="major"/>
      </rPr>
      <t xml:space="preserve">
%</t>
    </r>
  </si>
  <si>
    <r>
      <t>Uranit GmbH</t>
    </r>
    <r>
      <rPr>
        <vertAlign val="superscript"/>
        <sz val="11"/>
        <rFont val="EON Brix Sans"/>
        <family val="2"/>
        <scheme val="minor"/>
      </rPr>
      <t>2</t>
    </r>
    <r>
      <rPr>
        <sz val="11"/>
        <rFont val="EON Brix Sans"/>
        <family val="2"/>
        <scheme val="minor"/>
      </rPr>
      <t xml:space="preserve">  </t>
    </r>
  </si>
  <si>
    <t>Click on the different cells to be directed to the respective page in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</si>
</sst>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3">
    <numFmt numFmtId="43" formatCode="_-* #,##0.00_-;\-* #,##0.00_-;_-* &quot;-&quot;??_-;_-@_-"/>
    <numFmt numFmtId="164" formatCode="_-* #,##0.00\ _€_-;\-* #,##0.00\ _€_-;_-* &quot;-&quot;??\ _€_-;_-@_-"/>
    <numFmt numFmtId="165" formatCode="_-* #,##0\ _€_-;\-* #,##0\ _€_-;_-* &quot;-&quot;??\ _€_-;_-@_-"/>
    <numFmt numFmtId="166" formatCode="0_ ;\-0\ "/>
    <numFmt numFmtId="167" formatCode="#,##0_ ;\-#,##0\ "/>
    <numFmt numFmtId="168" formatCode="#,##0.0_ ;\-#,##0.0\ "/>
    <numFmt numFmtId="169" formatCode="#,##0.00_ ;\-#,##0.00\ "/>
    <numFmt numFmtId="170" formatCode="_-* #,##0.0\ _€_-;\-* #,##0.0\ _€_-;_-* &quot;-&quot;??\ _€_-;_-@_-"/>
    <numFmt numFmtId="171" formatCode="0.0"/>
    <numFmt numFmtId="172" formatCode="#,##0.0000_ ;\-#,##0.0000\ "/>
    <numFmt numFmtId="173" formatCode="0.0%"/>
    <numFmt numFmtId="174" formatCode="#,##0.000_ ;\-#,##0.000\ "/>
    <numFmt numFmtId="175" formatCode="#,##0.0"/>
    <numFmt numFmtId="176" formatCode="_(* #,##0.00_);_(* \(#,##0.00\);_(* &quot;-&quot;??_);_(@_)"/>
    <numFmt numFmtId="177" formatCode="#,##0.00000_ ;\-#,##0.00000\ "/>
    <numFmt numFmtId="178" formatCode="#,##0.0000000"/>
    <numFmt numFmtId="179" formatCode="0\ 00\ 000\ 000"/>
    <numFmt numFmtId="180" formatCode="_-* #,##0.00\ [$€]_-;\-* #,##0.00\ [$€]_-;_-* &quot;-&quot;??\ [$€]_-;_-@_-"/>
    <numFmt numFmtId="181" formatCode="#,##0_);\-#,##0_);0_)"/>
    <numFmt numFmtId="182" formatCode="&quot;(&quot;#,##0.0&quot;)&quot;;&quot;(&quot;\-#,##0.0&quot;)&quot;"/>
    <numFmt numFmtId="183" formatCode="#,##0&quot; Mio DM&quot;_);\-#,##0&quot; Mio DM&quot;_)"/>
    <numFmt numFmtId="184" formatCode="#,##0.0&quot; Mio DM&quot;_);\-#,##0.0&quot; Mio DM&quot;_)"/>
    <numFmt numFmtId="185" formatCode="\+\ #,##0;\-\ #,##0;\+\/\-\ 0"/>
    <numFmt numFmtId="186" formatCode="\+\ #,##0.0;\-\ #,##0.0;\+\/\-\ 0.0"/>
    <numFmt numFmtId="187" formatCode="0.0_ ;\-0.0\ "/>
    <numFmt numFmtId="188" formatCode="#,##0.000_);\(#,##0.000\)"/>
    <numFmt numFmtId="189" formatCode="_-* #,##0.0000000000000\ _€_-;\-* #,##0.0000000000000\ _€_-;_-* &quot;-&quot;??\ _€_-;_-@_-"/>
    <numFmt numFmtId="190" formatCode="_-* #,##0.000\ _€_-;\-* #,##0.000\ _€_-;_-* &quot;-&quot;?\ _€_-;_-@_-"/>
    <numFmt numFmtId="191" formatCode="#,##0.0_);\(#,##0.0\)"/>
    <numFmt numFmtId="192" formatCode="0.0000%"/>
    <numFmt numFmtId="193" formatCode="0.000%"/>
    <numFmt numFmtId="194" formatCode="#,##0.000"/>
    <numFmt numFmtId="195" formatCode="0.000"/>
  </numFmts>
  <fonts count="163" x14ac:knownFonts="1">
    <font>
      <sz val="11"/>
      <color theme="1"/>
      <name val="EON Brix Sans"/>
      <family val="2"/>
      <scheme val="minor"/>
    </font>
    <font>
      <sz val="11"/>
      <color theme="1"/>
      <name val="EON Brix Sans"/>
      <family val="2"/>
      <scheme val="minor"/>
    </font>
    <font>
      <sz val="10"/>
      <name val="Arial"/>
      <family val="2"/>
    </font>
    <font>
      <sz val="10"/>
      <color theme="1"/>
      <name val="Arial"/>
      <family val="2"/>
    </font>
    <font>
      <b/>
      <sz val="10"/>
      <name val="Arial"/>
      <family val="2"/>
    </font>
    <font>
      <b/>
      <sz val="12"/>
      <color theme="0"/>
      <name val="EON Brix Sans"/>
      <family val="2"/>
      <scheme val="minor"/>
    </font>
    <font>
      <b/>
      <sz val="12"/>
      <name val="EON Brix Sans"/>
      <family val="2"/>
      <scheme val="minor"/>
    </font>
    <font>
      <b/>
      <sz val="12"/>
      <color rgb="FF000000"/>
      <name val="EON Brix Sans"/>
      <family val="2"/>
      <scheme val="minor"/>
    </font>
    <font>
      <i/>
      <sz val="12"/>
      <color rgb="FF000000"/>
      <name val="EON Brix Sans"/>
      <family val="2"/>
      <scheme val="minor"/>
    </font>
    <font>
      <sz val="12"/>
      <color rgb="FF000000"/>
      <name val="EON Brix Sans"/>
      <family val="2"/>
      <scheme val="minor"/>
    </font>
    <font>
      <sz val="12"/>
      <color theme="1"/>
      <name val="EON Brix Sans"/>
      <family val="2"/>
      <scheme val="minor"/>
    </font>
    <font>
      <sz val="12"/>
      <name val="EON Brix Sans"/>
      <family val="2"/>
      <scheme val="minor"/>
    </font>
    <font>
      <i/>
      <sz val="12"/>
      <name val="EON Brix Sans"/>
      <family val="2"/>
      <scheme val="minor"/>
    </font>
    <font>
      <i/>
      <vertAlign val="superscript"/>
      <sz val="12"/>
      <color rgb="FF000000"/>
      <name val="EON Brix Sans"/>
      <family val="2"/>
      <scheme val="minor"/>
    </font>
    <font>
      <vertAlign val="superscript"/>
      <sz val="12"/>
      <name val="EON Brix Sans"/>
      <family val="2"/>
      <scheme val="minor"/>
    </font>
    <font>
      <b/>
      <sz val="12"/>
      <color theme="1"/>
      <name val="EON Brix Sans"/>
      <family val="2"/>
      <scheme val="minor"/>
    </font>
    <font>
      <b/>
      <sz val="12"/>
      <color theme="2"/>
      <name val="EON Brix Sans"/>
      <family val="2"/>
      <scheme val="minor"/>
    </font>
    <font>
      <sz val="12"/>
      <color theme="2"/>
      <name val="EON Brix Sans"/>
      <family val="2"/>
      <scheme val="minor"/>
    </font>
    <font>
      <b/>
      <sz val="12"/>
      <color rgb="FFFFFFFF"/>
      <name val="EON Brix Sans"/>
      <family val="2"/>
      <scheme val="minor"/>
    </font>
    <font>
      <b/>
      <sz val="12"/>
      <name val="EON Brix Sans Black"/>
      <family val="2"/>
      <scheme val="major"/>
    </font>
    <font>
      <b/>
      <vertAlign val="superscript"/>
      <sz val="12"/>
      <name val="EON Brix Sans"/>
      <family val="2"/>
      <scheme val="minor"/>
    </font>
    <font>
      <sz val="10"/>
      <color theme="5"/>
      <name val="EON Brix Sans"/>
      <family val="2"/>
      <scheme val="minor"/>
    </font>
    <font>
      <i/>
      <sz val="12"/>
      <color rgb="FF00B0F0"/>
      <name val="EON Brix Sans"/>
      <family val="2"/>
      <scheme val="minor"/>
    </font>
    <font>
      <b/>
      <i/>
      <sz val="12"/>
      <color theme="1"/>
      <name val="EON Brix Sans"/>
      <family val="2"/>
      <scheme val="minor"/>
    </font>
    <font>
      <b/>
      <sz val="11"/>
      <color theme="1"/>
      <name val="EON Brix Sans"/>
      <family val="2"/>
      <scheme val="minor"/>
    </font>
    <font>
      <sz val="11"/>
      <color theme="0"/>
      <name val="EON Brix Sans"/>
      <family val="2"/>
      <scheme val="minor"/>
    </font>
    <font>
      <sz val="10"/>
      <color rgb="FF000000"/>
      <name val="EON Brix Sans"/>
      <family val="2"/>
      <charset val="238"/>
      <scheme val="minor"/>
    </font>
    <font>
      <sz val="12"/>
      <color rgb="FF000000"/>
      <name val="EON Brix Sans"/>
      <family val="2"/>
      <charset val="238"/>
      <scheme val="minor"/>
    </font>
    <font>
      <b/>
      <sz val="18"/>
      <color theme="3"/>
      <name val="EON Brix Sans Black"/>
      <family val="2"/>
      <scheme val="major"/>
    </font>
    <font>
      <b/>
      <sz val="15"/>
      <color theme="3"/>
      <name val="EON Brix Sans"/>
      <family val="2"/>
      <scheme val="minor"/>
    </font>
    <font>
      <b/>
      <sz val="13"/>
      <color theme="3"/>
      <name val="EON Brix Sans"/>
      <family val="2"/>
      <scheme val="minor"/>
    </font>
    <font>
      <b/>
      <sz val="11"/>
      <color theme="3"/>
      <name val="EON Brix Sans"/>
      <family val="2"/>
      <scheme val="minor"/>
    </font>
    <font>
      <sz val="11"/>
      <color rgb="FF006100"/>
      <name val="EON Brix Sans"/>
      <family val="2"/>
      <scheme val="minor"/>
    </font>
    <font>
      <sz val="11"/>
      <color rgb="FF9C0006"/>
      <name val="EON Brix Sans"/>
      <family val="2"/>
      <scheme val="minor"/>
    </font>
    <font>
      <sz val="11"/>
      <color rgb="FF3F3F76"/>
      <name val="EON Brix Sans"/>
      <family val="2"/>
      <scheme val="minor"/>
    </font>
    <font>
      <b/>
      <sz val="11"/>
      <color rgb="FF3F3F3F"/>
      <name val="EON Brix Sans"/>
      <family val="2"/>
      <scheme val="minor"/>
    </font>
    <font>
      <b/>
      <sz val="11"/>
      <color rgb="FFFA7D00"/>
      <name val="EON Brix Sans"/>
      <family val="2"/>
      <scheme val="minor"/>
    </font>
    <font>
      <sz val="11"/>
      <color rgb="FFFA7D00"/>
      <name val="EON Brix Sans"/>
      <family val="2"/>
      <scheme val="minor"/>
    </font>
    <font>
      <b/>
      <sz val="11"/>
      <color theme="0"/>
      <name val="EON Brix Sans"/>
      <family val="2"/>
      <scheme val="minor"/>
    </font>
    <font>
      <sz val="11"/>
      <color rgb="FFFF0000"/>
      <name val="EON Brix Sans"/>
      <family val="2"/>
      <scheme val="minor"/>
    </font>
    <font>
      <i/>
      <sz val="11"/>
      <color rgb="FF7F7F7F"/>
      <name val="EON Brix Sans"/>
      <family val="2"/>
      <scheme val="minor"/>
    </font>
    <font>
      <sz val="10"/>
      <name val="Arial"/>
      <family val="2"/>
    </font>
    <font>
      <sz val="10"/>
      <color indexed="8"/>
      <name val="Arial"/>
      <family val="2"/>
    </font>
    <font>
      <b/>
      <sz val="12"/>
      <color indexed="8"/>
      <name val="Arial"/>
      <family val="2"/>
    </font>
    <font>
      <sz val="10"/>
      <color indexed="39"/>
      <name val="Arial"/>
      <family val="2"/>
    </font>
    <font>
      <sz val="19"/>
      <name val="Arial"/>
      <family val="2"/>
    </font>
    <font>
      <b/>
      <u/>
      <sz val="10"/>
      <name val="Arial"/>
      <family val="2"/>
    </font>
    <font>
      <sz val="10"/>
      <color indexed="16"/>
      <name val="Arial"/>
      <family val="2"/>
    </font>
    <font>
      <sz val="11"/>
      <color indexed="8"/>
      <name val="Calibri"/>
      <family val="2"/>
    </font>
    <font>
      <sz val="11"/>
      <color indexed="8"/>
      <name val="Calibri"/>
      <family val="2"/>
      <charset val="238"/>
    </font>
    <font>
      <sz val="11"/>
      <color indexed="9"/>
      <name val="Calibri"/>
      <family val="2"/>
    </font>
    <font>
      <sz val="11"/>
      <color indexed="9"/>
      <name val="Calibri"/>
      <family val="2"/>
      <charset val="238"/>
    </font>
    <font>
      <b/>
      <sz val="11"/>
      <color indexed="63"/>
      <name val="Calibri"/>
      <family val="2"/>
    </font>
    <font>
      <b/>
      <sz val="11"/>
      <color indexed="51"/>
      <name val="Calibri"/>
      <family val="2"/>
    </font>
    <font>
      <b/>
      <sz val="11"/>
      <color indexed="8"/>
      <name val="Calibri"/>
      <family val="2"/>
      <charset val="238"/>
    </font>
    <font>
      <sz val="11"/>
      <color indexed="20"/>
      <name val="Calibri"/>
      <family val="2"/>
      <charset val="238"/>
    </font>
    <font>
      <sz val="10"/>
      <color indexed="17"/>
      <name val="Arial"/>
      <family val="2"/>
    </font>
    <font>
      <b/>
      <sz val="11"/>
      <color indexed="8"/>
      <name val="Calibri"/>
      <family val="2"/>
    </font>
    <font>
      <i/>
      <sz val="11"/>
      <color indexed="23"/>
      <name val="Calibri"/>
      <family val="2"/>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19"/>
      <name val="Calibri"/>
      <family val="2"/>
    </font>
    <font>
      <sz val="11"/>
      <color indexed="60"/>
      <name val="Calibri"/>
      <family val="2"/>
      <charset val="238"/>
    </font>
    <font>
      <sz val="11"/>
      <color indexed="52"/>
      <name val="Calibri"/>
      <family val="2"/>
      <charset val="238"/>
    </font>
    <font>
      <sz val="9"/>
      <color indexed="20"/>
      <name val="Arial"/>
      <family val="2"/>
    </font>
    <font>
      <sz val="11"/>
      <color indexed="17"/>
      <name val="Calibri"/>
      <family val="2"/>
      <charset val="238"/>
    </font>
    <font>
      <sz val="10"/>
      <name val="Helv"/>
      <family val="2"/>
    </font>
    <font>
      <sz val="11"/>
      <color indexed="10"/>
      <name val="Calibri"/>
      <family val="2"/>
      <charset val="238"/>
    </font>
    <font>
      <sz val="10"/>
      <name val="Courier"/>
      <family val="3"/>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45"/>
      <name val="Calibri"/>
      <family val="2"/>
    </font>
    <font>
      <sz val="10"/>
      <color theme="1"/>
      <name val="Tahoma"/>
      <family val="2"/>
    </font>
    <font>
      <sz val="10"/>
      <color rgb="FFC00000"/>
      <name val="EON Brix Sans"/>
      <family val="2"/>
      <scheme val="minor"/>
    </font>
    <font>
      <b/>
      <sz val="9"/>
      <name val="EON Brix Sans Black"/>
      <family val="2"/>
      <scheme val="major"/>
    </font>
    <font>
      <sz val="12"/>
      <color theme="0"/>
      <name val="EON Brix Sans"/>
      <family val="2"/>
      <scheme val="minor"/>
    </font>
    <font>
      <i/>
      <sz val="12"/>
      <name val="EON Brix Sans"/>
      <family val="2"/>
      <charset val="238"/>
      <scheme val="minor"/>
    </font>
    <font>
      <sz val="10"/>
      <name val="EON Brix Sans"/>
      <family val="2"/>
      <charset val="238"/>
      <scheme val="minor"/>
    </font>
    <font>
      <b/>
      <sz val="12"/>
      <name val="EON Brix Sans"/>
      <family val="2"/>
      <charset val="238"/>
      <scheme val="minor"/>
    </font>
    <font>
      <sz val="10"/>
      <name val="Arial"/>
      <family val="2"/>
      <charset val="238"/>
    </font>
    <font>
      <sz val="8"/>
      <name val="Arial"/>
      <family val="2"/>
      <charset val="238"/>
    </font>
    <font>
      <sz val="8"/>
      <name val="EON Brix Sans"/>
      <family val="2"/>
      <scheme val="minor"/>
    </font>
    <font>
      <sz val="12"/>
      <color theme="5"/>
      <name val="EON Brix Sans"/>
      <family val="2"/>
      <scheme val="minor"/>
    </font>
    <font>
      <b/>
      <sz val="11"/>
      <name val="EON Brix Sans Black"/>
      <family val="2"/>
      <scheme val="major"/>
    </font>
    <font>
      <sz val="10"/>
      <name val="EON Brix Sans"/>
      <family val="2"/>
      <scheme val="minor"/>
    </font>
    <font>
      <b/>
      <sz val="11"/>
      <name val="EON Brix Sans"/>
      <family val="2"/>
      <scheme val="minor"/>
    </font>
    <font>
      <sz val="11"/>
      <name val="EON Brix Sans"/>
      <family val="2"/>
      <scheme val="minor"/>
    </font>
    <font>
      <i/>
      <sz val="11"/>
      <color theme="1"/>
      <name val="EON Brix Sans"/>
      <family val="2"/>
      <scheme val="minor"/>
    </font>
    <font>
      <sz val="10"/>
      <color theme="1"/>
      <name val="EON Brix Sans"/>
      <family val="2"/>
      <scheme val="minor"/>
    </font>
    <font>
      <i/>
      <sz val="11"/>
      <color rgb="FF00B0F0"/>
      <name val="EON Brix Sans"/>
      <family val="2"/>
      <scheme val="minor"/>
    </font>
    <font>
      <b/>
      <sz val="10"/>
      <name val="EON Brix Sans"/>
      <family val="2"/>
      <scheme val="minor"/>
    </font>
    <font>
      <sz val="7"/>
      <color theme="1"/>
      <name val="EON Brix Sans"/>
      <family val="2"/>
      <scheme val="minor"/>
    </font>
    <font>
      <b/>
      <vertAlign val="superscript"/>
      <sz val="12"/>
      <color rgb="FF000000"/>
      <name val="EON Brix Sans"/>
      <family val="2"/>
      <scheme val="minor"/>
    </font>
    <font>
      <sz val="12"/>
      <name val="EON Brix Sans Black"/>
      <family val="2"/>
      <scheme val="major"/>
    </font>
    <font>
      <sz val="10"/>
      <name val="EON Brix Sans"/>
      <family val="2"/>
    </font>
    <font>
      <b/>
      <sz val="12"/>
      <name val="EON Brix Sans"/>
      <family val="2"/>
    </font>
    <font>
      <sz val="12"/>
      <name val="EON Brix Sans"/>
      <family val="2"/>
    </font>
    <font>
      <vertAlign val="superscript"/>
      <sz val="12"/>
      <name val="EON Brix Sans"/>
      <family val="2"/>
    </font>
    <font>
      <b/>
      <vertAlign val="superscript"/>
      <sz val="12"/>
      <name val="EON Brix Sans"/>
      <family val="2"/>
    </font>
    <font>
      <b/>
      <u/>
      <sz val="10"/>
      <name val="EON Brix Sans"/>
      <family val="2"/>
    </font>
    <font>
      <i/>
      <sz val="12"/>
      <name val="EON Brix Sans"/>
      <family val="2"/>
    </font>
    <font>
      <sz val="12"/>
      <color rgb="FFFFFFFF"/>
      <name val="EON Brix Sans"/>
      <family val="2"/>
      <scheme val="minor"/>
    </font>
    <font>
      <u/>
      <sz val="12"/>
      <color theme="1"/>
      <name val="EON Brix Sans"/>
      <family val="2"/>
      <scheme val="minor"/>
    </font>
    <font>
      <vertAlign val="superscript"/>
      <sz val="12"/>
      <color rgb="FF000000"/>
      <name val="EON Brix Sans"/>
      <family val="2"/>
      <scheme val="minor"/>
    </font>
    <font>
      <b/>
      <sz val="12"/>
      <color rgb="FFFF0000"/>
      <name val="EON Brix Sans"/>
      <family val="2"/>
      <scheme val="minor"/>
    </font>
    <font>
      <i/>
      <vertAlign val="superscript"/>
      <sz val="12"/>
      <name val="EON Brix Sans"/>
      <family val="2"/>
    </font>
    <font>
      <sz val="12"/>
      <color theme="1"/>
      <name val="EON Brix Sans Black"/>
      <family val="2"/>
      <scheme val="major"/>
    </font>
    <font>
      <i/>
      <sz val="10"/>
      <color rgb="FF7F7F7F"/>
      <name val="EON Brix Sans"/>
      <family val="2"/>
      <scheme val="minor"/>
    </font>
    <font>
      <sz val="12"/>
      <color theme="6"/>
      <name val="EON Brix Sans"/>
      <family val="2"/>
      <scheme val="minor"/>
    </font>
    <font>
      <sz val="12"/>
      <color rgb="FF00B0F0"/>
      <name val="EON Brix Sans"/>
      <family val="2"/>
      <scheme val="minor"/>
    </font>
    <font>
      <sz val="12"/>
      <color rgb="FFFF0000"/>
      <name val="EON Brix Sans"/>
      <family val="2"/>
      <scheme val="minor"/>
    </font>
    <font>
      <sz val="11"/>
      <color rgb="FF000000"/>
      <name val="EON Brix Sans"/>
      <family val="2"/>
    </font>
    <font>
      <b/>
      <sz val="10"/>
      <color rgb="FFFFFFFF"/>
      <name val="EON Brix Sans Black"/>
      <family val="2"/>
    </font>
    <font>
      <b/>
      <sz val="11"/>
      <color theme="0"/>
      <name val="EON Brix Sans"/>
      <family val="2"/>
    </font>
    <font>
      <b/>
      <sz val="10"/>
      <color rgb="FFFF0000"/>
      <name val="EON Brix Sans"/>
      <family val="2"/>
      <scheme val="minor"/>
    </font>
    <font>
      <vertAlign val="superscript"/>
      <sz val="10.199999999999999"/>
      <name val="EON Brix Sans"/>
      <family val="2"/>
    </font>
    <font>
      <vertAlign val="superscript"/>
      <sz val="12"/>
      <name val="EON Brix Sans Black"/>
      <family val="2"/>
      <scheme val="major"/>
    </font>
    <font>
      <sz val="12"/>
      <name val="EON Brix Sans Black"/>
      <family val="2"/>
    </font>
    <font>
      <sz val="11"/>
      <name val="EON Brix Sans Black"/>
      <family val="2"/>
      <scheme val="major"/>
    </font>
    <font>
      <b/>
      <sz val="12"/>
      <name val="EON Brix Sans Black"/>
      <family val="2"/>
    </font>
    <font>
      <sz val="12"/>
      <color rgb="FF000000"/>
      <name val="EON Brix Sans"/>
      <family val="2"/>
    </font>
    <font>
      <sz val="10"/>
      <color rgb="FFB00402"/>
      <name val="EON Brix Sans"/>
      <family val="2"/>
      <scheme val="minor"/>
    </font>
    <font>
      <sz val="11"/>
      <name val="EON Brix Sans"/>
      <family val="2"/>
    </font>
    <font>
      <b/>
      <sz val="12"/>
      <color rgb="FF000000"/>
      <name val="EON Brix Sans"/>
      <family val="2"/>
    </font>
    <font>
      <i/>
      <vertAlign val="superscript"/>
      <sz val="12"/>
      <name val="EON Brix Sans"/>
      <family val="2"/>
      <scheme val="minor"/>
    </font>
    <font>
      <b/>
      <sz val="11"/>
      <name val="EON Brix Sans"/>
      <family val="2"/>
    </font>
    <font>
      <sz val="11"/>
      <name val="EON Brix Sans Black"/>
      <family val="2"/>
    </font>
    <font>
      <b/>
      <sz val="11"/>
      <name val="EON Brix Sans Black"/>
      <family val="2"/>
    </font>
    <font>
      <vertAlign val="superscript"/>
      <sz val="11"/>
      <name val="EON Brix Sans Black"/>
      <family val="2"/>
    </font>
    <font>
      <sz val="10"/>
      <name val="Arial"/>
      <family val="2"/>
    </font>
    <font>
      <sz val="8"/>
      <color rgb="FFB00402"/>
      <name val="EON Brix Sans"/>
      <family val="2"/>
      <scheme val="minor"/>
    </font>
    <font>
      <b/>
      <vertAlign val="superscript"/>
      <sz val="12"/>
      <color theme="1"/>
      <name val="EON Brix Sans"/>
      <family val="2"/>
      <scheme val="minor"/>
    </font>
    <font>
      <b/>
      <i/>
      <sz val="12"/>
      <color rgb="FF00B0F0"/>
      <name val="EON Brix Sans"/>
      <family val="2"/>
      <scheme val="minor"/>
    </font>
    <font>
      <sz val="18"/>
      <name val="Arial"/>
      <family val="2"/>
    </font>
    <font>
      <vertAlign val="superscript"/>
      <sz val="11"/>
      <color rgb="FF000000"/>
      <name val="EON Brix Sans"/>
      <family val="2"/>
    </font>
    <font>
      <b/>
      <sz val="11"/>
      <color rgb="FF000000"/>
      <name val="EON Brix Sans"/>
      <family val="2"/>
    </font>
    <font>
      <sz val="8"/>
      <color rgb="FF000000"/>
      <name val="EON Brix Sans"/>
      <family val="2"/>
      <scheme val="minor"/>
    </font>
    <font>
      <b/>
      <vertAlign val="superscript"/>
      <sz val="12"/>
      <name val="EON Brix Sans Black"/>
      <family val="2"/>
    </font>
    <font>
      <b/>
      <vertAlign val="superscript"/>
      <sz val="11"/>
      <color rgb="FF000000"/>
      <name val="EON Brix Sans"/>
      <family val="2"/>
    </font>
    <font>
      <i/>
      <sz val="11"/>
      <color rgb="FF000000"/>
      <name val="EON Brix Sans"/>
      <family val="2"/>
    </font>
    <font>
      <b/>
      <vertAlign val="subscript"/>
      <sz val="11"/>
      <color rgb="FF000000"/>
      <name val="EON Brix Sans"/>
      <family val="2"/>
    </font>
    <font>
      <sz val="8"/>
      <color rgb="FFFF0000"/>
      <name val="EON Brix Sans"/>
      <family val="2"/>
      <scheme val="minor"/>
    </font>
    <font>
      <b/>
      <sz val="16"/>
      <color theme="5"/>
      <name val="EON Brix Sans"/>
      <family val="2"/>
      <scheme val="minor"/>
    </font>
    <font>
      <sz val="8"/>
      <name val="EON Brix Sans"/>
      <family val="2"/>
    </font>
    <font>
      <sz val="12"/>
      <color rgb="FF00B050"/>
      <name val="EON Brix Sans"/>
      <family val="2"/>
      <scheme val="minor"/>
    </font>
    <font>
      <sz val="12"/>
      <color rgb="FF70AD47"/>
      <name val="EON Brix Sans"/>
      <family val="2"/>
      <scheme val="minor"/>
    </font>
    <font>
      <i/>
      <sz val="12"/>
      <color rgb="FF00B050"/>
      <name val="EON Brix Sans"/>
      <family val="2"/>
      <scheme val="minor"/>
    </font>
    <font>
      <b/>
      <sz val="12"/>
      <color rgb="FF00B050"/>
      <name val="EON Brix Sans"/>
      <family val="2"/>
      <scheme val="minor"/>
    </font>
    <font>
      <sz val="7"/>
      <name val="EON Brix Sans"/>
      <family val="2"/>
      <scheme val="minor"/>
    </font>
    <font>
      <sz val="7"/>
      <color rgb="FF000000"/>
      <name val="EON Brix Sans"/>
      <family val="2"/>
      <scheme val="minor"/>
    </font>
    <font>
      <sz val="7"/>
      <name val="EON Brix Sans"/>
      <family val="2"/>
    </font>
    <font>
      <strike/>
      <sz val="10"/>
      <name val="EON Brix Sans"/>
      <family val="2"/>
    </font>
    <font>
      <vertAlign val="subscript"/>
      <sz val="11"/>
      <color theme="1"/>
      <name val="EON Brix Sans"/>
      <family val="2"/>
      <scheme val="minor"/>
    </font>
    <font>
      <u/>
      <sz val="11"/>
      <color theme="10"/>
      <name val="EON Brix Sans"/>
      <family val="2"/>
      <scheme val="minor"/>
    </font>
    <font>
      <vertAlign val="superscript"/>
      <sz val="11"/>
      <name val="EON Brix Sans Black"/>
      <family val="2"/>
      <scheme val="major"/>
    </font>
    <font>
      <i/>
      <sz val="11"/>
      <name val="EON Brix Sans"/>
      <family val="2"/>
      <scheme val="minor"/>
    </font>
    <font>
      <vertAlign val="superscript"/>
      <sz val="11"/>
      <name val="EON Brix Sans"/>
      <family val="2"/>
      <scheme val="minor"/>
    </font>
    <font>
      <sz val="14"/>
      <color theme="0"/>
      <name val="EON Brix Sans Black"/>
      <family val="2"/>
      <scheme val="major"/>
    </font>
  </fonts>
  <fills count="82">
    <fill>
      <patternFill patternType="none"/>
    </fill>
    <fill>
      <patternFill patternType="gray125"/>
    </fill>
    <fill>
      <patternFill patternType="solid">
        <fgColor theme="0"/>
        <bgColor indexed="64"/>
      </patternFill>
    </fill>
    <fill>
      <patternFill patternType="solid">
        <fgColor indexed="53"/>
      </patternFill>
    </fill>
    <fill>
      <patternFill patternType="solid">
        <fgColor indexed="17"/>
      </patternFill>
    </fill>
    <fill>
      <patternFill patternType="solid">
        <fgColor indexed="16"/>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3"/>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2"/>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19"/>
      </patternFill>
    </fill>
    <fill>
      <patternFill patternType="solid">
        <fgColor indexed="30"/>
      </patternFill>
    </fill>
    <fill>
      <patternFill patternType="solid">
        <fgColor indexed="36"/>
      </patternFill>
    </fill>
    <fill>
      <patternFill patternType="solid">
        <fgColor indexed="49"/>
      </patternFill>
    </fill>
    <fill>
      <patternFill patternType="solid">
        <fgColor indexed="8"/>
      </patternFill>
    </fill>
    <fill>
      <patternFill patternType="solid">
        <fgColor indexed="22"/>
      </patternFill>
    </fill>
    <fill>
      <patternFill patternType="solid">
        <fgColor indexed="9"/>
      </patternFill>
    </fill>
    <fill>
      <patternFill patternType="solid">
        <fgColor indexed="55"/>
      </patternFill>
    </fill>
    <fill>
      <patternFill patternType="solid">
        <fgColor indexed="31"/>
        <bgColor indexed="64"/>
      </patternFill>
    </fill>
    <fill>
      <patternFill patternType="solid">
        <fgColor indexed="59"/>
      </patternFill>
    </fill>
    <fill>
      <patternFill patternType="solid">
        <fgColor indexed="18"/>
      </patternFill>
    </fill>
    <fill>
      <patternFill patternType="solid">
        <fgColor indexed="10"/>
      </patternFill>
    </fill>
    <fill>
      <patternFill patternType="lightUp">
        <fgColor indexed="48"/>
        <bgColor indexed="19"/>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62"/>
      </patternFill>
    </fill>
    <fill>
      <patternFill patternType="solid">
        <fgColor indexed="57"/>
      </patternFill>
    </fill>
    <fill>
      <patternFill patternType="solid">
        <fgColor theme="6" tint="0.79998168889431442"/>
        <bgColor indexed="64"/>
      </patternFill>
    </fill>
    <fill>
      <patternFill patternType="solid">
        <fgColor rgb="FF225087"/>
        <bgColor indexed="64"/>
      </patternFill>
    </fill>
    <fill>
      <patternFill patternType="solid">
        <fgColor rgb="FF1E7A67"/>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
      <patternFill patternType="solid">
        <fgColor theme="4"/>
        <bgColor indexed="64"/>
      </patternFill>
    </fill>
    <fill>
      <patternFill patternType="solid">
        <fgColor theme="8"/>
        <bgColor indexed="64"/>
      </patternFill>
    </fill>
  </fills>
  <borders count="166">
    <border>
      <left/>
      <right/>
      <top/>
      <bottom/>
      <diagonal/>
    </border>
    <border>
      <left/>
      <right/>
      <top/>
      <bottom style="medium">
        <color theme="0"/>
      </bottom>
      <diagonal/>
    </border>
    <border>
      <left/>
      <right/>
      <top/>
      <bottom style="medium">
        <color rgb="FFBFBFBF"/>
      </bottom>
      <diagonal/>
    </border>
    <border>
      <left style="thin">
        <color indexed="58"/>
      </left>
      <right style="thin">
        <color indexed="58"/>
      </right>
      <top style="thin">
        <color indexed="58"/>
      </top>
      <bottom style="thin">
        <color indexed="58"/>
      </bottom>
      <diagonal/>
    </border>
    <border>
      <left/>
      <right/>
      <top/>
      <bottom style="medium">
        <color theme="5"/>
      </bottom>
      <diagonal/>
    </border>
    <border>
      <left/>
      <right/>
      <top/>
      <bottom style="thin">
        <color indexed="64"/>
      </bottom>
      <diagonal/>
    </border>
    <border>
      <left style="thick">
        <color theme="0"/>
      </left>
      <right/>
      <top/>
      <bottom/>
      <diagonal/>
    </border>
    <border>
      <left style="thick">
        <color theme="0"/>
      </left>
      <right style="thick">
        <color theme="0"/>
      </right>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diagonal/>
    </border>
    <border>
      <left/>
      <right/>
      <top style="medium">
        <color auto="1"/>
      </top>
      <bottom style="medium">
        <color indexed="64"/>
      </bottom>
      <diagonal/>
    </border>
    <border>
      <left/>
      <right/>
      <top style="thin">
        <color indexed="64"/>
      </top>
      <bottom style="medium">
        <color indexed="64"/>
      </bottom>
      <diagonal/>
    </border>
    <border>
      <left style="thick">
        <color theme="0"/>
      </left>
      <right style="thick">
        <color theme="0"/>
      </right>
      <top style="thin">
        <color indexed="64"/>
      </top>
      <bottom style="medium">
        <color indexed="64"/>
      </bottom>
      <diagonal/>
    </border>
    <border>
      <left style="thick">
        <color theme="0"/>
      </left>
      <right style="thick">
        <color theme="0"/>
      </right>
      <top style="medium">
        <color auto="1"/>
      </top>
      <bottom style="medium">
        <color indexed="64"/>
      </bottom>
      <diagonal/>
    </border>
    <border>
      <left style="thick">
        <color theme="0"/>
      </left>
      <right/>
      <top style="thin">
        <color indexed="64"/>
      </top>
      <bottom style="thin">
        <color indexed="64"/>
      </bottom>
      <diagonal/>
    </border>
    <border>
      <left style="thick">
        <color theme="0"/>
      </left>
      <right/>
      <top/>
      <bottom style="medium">
        <color theme="5"/>
      </bottom>
      <diagonal/>
    </border>
    <border>
      <left/>
      <right/>
      <top style="medium">
        <color theme="0"/>
      </top>
      <bottom style="medium">
        <color theme="5"/>
      </bottom>
      <diagonal/>
    </border>
    <border>
      <left style="thick">
        <color theme="0"/>
      </left>
      <right style="thick">
        <color theme="0"/>
      </right>
      <top style="medium">
        <color theme="0"/>
      </top>
      <bottom style="medium">
        <color theme="5"/>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style="thin">
        <color indexed="64"/>
      </right>
      <top/>
      <bottom/>
      <diagonal/>
    </border>
    <border>
      <left/>
      <right/>
      <top/>
      <bottom style="dotted">
        <color indexed="6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thin">
        <color indexed="8"/>
      </top>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n">
        <color indexed="58"/>
      </left>
      <right style="thin">
        <color indexed="58"/>
      </right>
      <top style="thin">
        <color indexed="58"/>
      </top>
      <bottom style="thin">
        <color indexed="58"/>
      </bottom>
      <diagonal/>
    </border>
    <border>
      <left style="thick">
        <color theme="0"/>
      </left>
      <right style="thick">
        <color theme="0"/>
      </right>
      <top style="thin">
        <color indexed="64"/>
      </top>
      <bottom/>
      <diagonal/>
    </border>
    <border>
      <left/>
      <right/>
      <top style="thin">
        <color indexed="64"/>
      </top>
      <bottom style="thin">
        <color indexed="64"/>
      </bottom>
      <diagonal/>
    </border>
    <border>
      <left/>
      <right style="thick">
        <color theme="0"/>
      </right>
      <top style="thin">
        <color auto="1"/>
      </top>
      <bottom style="thin">
        <color auto="1"/>
      </bottom>
      <diagonal/>
    </border>
    <border>
      <left/>
      <right/>
      <top/>
      <bottom style="medium">
        <color theme="0" tint="-0.34998626667073579"/>
      </bottom>
      <diagonal/>
    </border>
    <border>
      <left/>
      <right style="thick">
        <color theme="0"/>
      </right>
      <top/>
      <bottom style="medium">
        <color theme="0" tint="-0.34998626667073579"/>
      </bottom>
      <diagonal/>
    </border>
    <border>
      <left/>
      <right/>
      <top style="medium">
        <color theme="0" tint="-0.34998626667073579"/>
      </top>
      <bottom style="medium">
        <color theme="0" tint="-0.34998626667073579"/>
      </bottom>
      <diagonal/>
    </border>
    <border>
      <left/>
      <right style="thick">
        <color theme="0"/>
      </right>
      <top style="thin">
        <color indexed="64"/>
      </top>
      <bottom style="medium">
        <color indexed="64"/>
      </bottom>
      <diagonal/>
    </border>
    <border>
      <left style="thin">
        <color theme="0"/>
      </left>
      <right style="thin">
        <color theme="0"/>
      </right>
      <top style="medium">
        <color theme="0" tint="-0.34998626667073579"/>
      </top>
      <bottom/>
      <diagonal/>
    </border>
    <border>
      <left/>
      <right/>
      <top style="medium">
        <color theme="0" tint="-0.34998626667073579"/>
      </top>
      <bottom/>
      <diagonal/>
    </border>
    <border>
      <left style="thick">
        <color theme="0"/>
      </left>
      <right style="thick">
        <color theme="0"/>
      </right>
      <top/>
      <bottom style="medium">
        <color theme="0" tint="-0.34998626667073579"/>
      </bottom>
      <diagonal/>
    </border>
    <border>
      <left style="thin">
        <color theme="0"/>
      </left>
      <right style="thin">
        <color theme="0"/>
      </right>
      <top/>
      <bottom/>
      <diagonal/>
    </border>
    <border>
      <left/>
      <right/>
      <top style="medium">
        <color rgb="FFBFBFBF"/>
      </top>
      <bottom style="medium">
        <color indexed="64"/>
      </bottom>
      <diagonal/>
    </border>
    <border>
      <left/>
      <right/>
      <top style="medium">
        <color auto="1"/>
      </top>
      <bottom style="thin">
        <color indexed="64"/>
      </bottom>
      <diagonal/>
    </border>
    <border>
      <left style="thick">
        <color theme="0"/>
      </left>
      <right style="thick">
        <color theme="0"/>
      </right>
      <top style="medium">
        <color auto="1"/>
      </top>
      <bottom style="thin">
        <color indexed="64"/>
      </bottom>
      <diagonal/>
    </border>
    <border>
      <left/>
      <right/>
      <top/>
      <bottom style="medium">
        <color auto="1"/>
      </bottom>
      <diagonal/>
    </border>
    <border>
      <left/>
      <right/>
      <top/>
      <bottom style="medium">
        <color theme="6"/>
      </bottom>
      <diagonal/>
    </border>
    <border>
      <left style="thick">
        <color theme="0"/>
      </left>
      <right/>
      <top/>
      <bottom style="medium">
        <color theme="6"/>
      </bottom>
      <diagonal/>
    </border>
    <border>
      <left/>
      <right style="thick">
        <color theme="0"/>
      </right>
      <top/>
      <bottom style="medium">
        <color theme="6"/>
      </bottom>
      <diagonal/>
    </border>
    <border>
      <left/>
      <right/>
      <top style="medium">
        <color theme="6"/>
      </top>
      <bottom style="medium">
        <color theme="6"/>
      </bottom>
      <diagonal/>
    </border>
    <border>
      <left/>
      <right/>
      <top/>
      <bottom style="medium">
        <color rgb="FFFF0000"/>
      </bottom>
      <diagonal/>
    </border>
    <border>
      <left/>
      <right/>
      <top/>
      <bottom style="medium">
        <color rgb="FFFFFFFF"/>
      </bottom>
      <diagonal/>
    </border>
    <border>
      <left/>
      <right/>
      <top style="medium">
        <color rgb="FFBFBFBF"/>
      </top>
      <bottom style="medium">
        <color rgb="FFBFBFBF"/>
      </bottom>
      <diagonal/>
    </border>
    <border>
      <left/>
      <right/>
      <top style="medium">
        <color rgb="FFBFBFBF"/>
      </top>
      <bottom/>
      <diagonal/>
    </border>
    <border>
      <left style="medium">
        <color theme="0"/>
      </left>
      <right/>
      <top/>
      <bottom style="medium">
        <color theme="6"/>
      </bottom>
      <diagonal/>
    </border>
    <border>
      <left style="thick">
        <color theme="0"/>
      </left>
      <right/>
      <top/>
      <bottom style="medium">
        <color auto="1"/>
      </bottom>
      <diagonal/>
    </border>
    <border>
      <left style="thick">
        <color theme="0"/>
      </left>
      <right/>
      <top style="medium">
        <color auto="1"/>
      </top>
      <bottom style="thin">
        <color indexed="64"/>
      </bottom>
      <diagonal/>
    </border>
    <border>
      <left style="thick">
        <color theme="0"/>
      </left>
      <right/>
      <top style="thin">
        <color indexed="64"/>
      </top>
      <bottom/>
      <diagonal/>
    </border>
    <border>
      <left/>
      <right/>
      <top style="medium">
        <color rgb="FFBFBFBF"/>
      </top>
      <bottom style="thin">
        <color indexed="64"/>
      </bottom>
      <diagonal/>
    </border>
    <border>
      <left/>
      <right/>
      <top/>
      <bottom style="medium">
        <color rgb="FF000000"/>
      </bottom>
      <diagonal/>
    </border>
    <border>
      <left style="thick">
        <color theme="0"/>
      </left>
      <right style="thick">
        <color theme="0"/>
      </right>
      <top/>
      <bottom style="medium">
        <color theme="6"/>
      </bottom>
      <diagonal/>
    </border>
    <border>
      <left/>
      <right/>
      <top style="medium">
        <color theme="6"/>
      </top>
      <bottom style="medium">
        <color indexed="64"/>
      </bottom>
      <diagonal/>
    </border>
    <border>
      <left style="thick">
        <color theme="0"/>
      </left>
      <right style="thick">
        <color theme="0"/>
      </right>
      <top style="medium">
        <color theme="6"/>
      </top>
      <bottom style="medium">
        <color indexed="64"/>
      </bottom>
      <diagonal/>
    </border>
    <border>
      <left/>
      <right/>
      <top style="medium">
        <color theme="0"/>
      </top>
      <bottom style="medium">
        <color theme="6"/>
      </bottom>
      <diagonal/>
    </border>
    <border>
      <left/>
      <right style="thick">
        <color theme="0"/>
      </right>
      <top style="medium">
        <color theme="5"/>
      </top>
      <bottom style="thin">
        <color indexed="64"/>
      </bottom>
      <diagonal/>
    </border>
    <border>
      <left/>
      <right style="thick">
        <color rgb="FFFFFFFF"/>
      </right>
      <top style="thin">
        <color indexed="64"/>
      </top>
      <bottom style="thin">
        <color indexed="64"/>
      </bottom>
      <diagonal/>
    </border>
    <border>
      <left/>
      <right style="thin">
        <color theme="0"/>
      </right>
      <top style="thin">
        <color theme="0"/>
      </top>
      <bottom style="thin">
        <color theme="0"/>
      </bottom>
      <diagonal/>
    </border>
    <border>
      <left/>
      <right style="thin">
        <color theme="0"/>
      </right>
      <top/>
      <bottom/>
      <diagonal/>
    </border>
    <border>
      <left/>
      <right style="thick">
        <color rgb="FFFFFFFF"/>
      </right>
      <top/>
      <bottom/>
      <diagonal/>
    </border>
    <border>
      <left/>
      <right/>
      <top/>
      <bottom style="medium">
        <color rgb="FFEA1C0A"/>
      </bottom>
      <diagonal/>
    </border>
    <border>
      <left/>
      <right/>
      <top style="medium">
        <color rgb="FFEA1C0A"/>
      </top>
      <bottom style="medium">
        <color rgb="FFFFFFFF"/>
      </bottom>
      <diagonal/>
    </border>
    <border>
      <left style="thick">
        <color rgb="FFFFFFFF"/>
      </left>
      <right style="thick">
        <color rgb="FFFFFFFF"/>
      </right>
      <top/>
      <bottom style="medium">
        <color auto="1"/>
      </bottom>
      <diagonal/>
    </border>
    <border>
      <left style="thick">
        <color rgb="FFFFFFFF"/>
      </left>
      <right style="thick">
        <color rgb="FFFFFFFF"/>
      </right>
      <top style="medium">
        <color auto="1"/>
      </top>
      <bottom style="thin">
        <color indexed="64"/>
      </bottom>
      <diagonal/>
    </border>
    <border>
      <left style="thick">
        <color rgb="FFFFFFFF"/>
      </left>
      <right style="thick">
        <color rgb="FFFFFFFF"/>
      </right>
      <top style="medium">
        <color rgb="FFBFBFBF"/>
      </top>
      <bottom/>
      <diagonal/>
    </border>
    <border>
      <left style="thick">
        <color rgb="FFFFFFFF"/>
      </left>
      <right style="thick">
        <color rgb="FFFFFFFF"/>
      </right>
      <top style="thin">
        <color indexed="64"/>
      </top>
      <bottom style="thin">
        <color indexed="64"/>
      </bottom>
      <diagonal/>
    </border>
    <border>
      <left style="thick">
        <color rgb="FFFFFFFF"/>
      </left>
      <right style="thick">
        <color rgb="FFFFFFFF"/>
      </right>
      <top/>
      <bottom style="thin">
        <color indexed="64"/>
      </bottom>
      <diagonal/>
    </border>
    <border>
      <left/>
      <right/>
      <top style="thin">
        <color theme="0"/>
      </top>
      <bottom style="thin">
        <color theme="0"/>
      </bottom>
      <diagonal/>
    </border>
    <border>
      <left style="thick">
        <color theme="2"/>
      </left>
      <right/>
      <top/>
      <bottom style="medium">
        <color theme="6"/>
      </bottom>
      <diagonal/>
    </border>
    <border>
      <left/>
      <right style="thick">
        <color theme="0"/>
      </right>
      <top/>
      <bottom style="medium">
        <color theme="5"/>
      </bottom>
      <diagonal/>
    </border>
    <border>
      <left style="thick">
        <color theme="0"/>
      </left>
      <right/>
      <top style="medium">
        <color theme="5"/>
      </top>
      <bottom style="medium">
        <color theme="5"/>
      </bottom>
      <diagonal/>
    </border>
    <border>
      <left/>
      <right style="thick">
        <color theme="0"/>
      </right>
      <top style="medium">
        <color theme="5"/>
      </top>
      <bottom style="medium">
        <color theme="5"/>
      </bottom>
      <diagonal/>
    </border>
    <border>
      <left/>
      <right style="thick">
        <color theme="0"/>
      </right>
      <top/>
      <bottom style="medium">
        <color auto="1"/>
      </bottom>
      <diagonal/>
    </border>
    <border>
      <left style="thick">
        <color theme="0"/>
      </left>
      <right style="thick">
        <color theme="0"/>
      </right>
      <top/>
      <bottom style="medium">
        <color indexed="64"/>
      </bottom>
      <diagonal/>
    </border>
    <border>
      <left/>
      <right style="thick">
        <color rgb="FFFFFFFF"/>
      </right>
      <top/>
      <bottom style="medium">
        <color rgb="FF5CC1CB"/>
      </bottom>
      <diagonal/>
    </border>
    <border>
      <left/>
      <right style="thick">
        <color rgb="FFFFFFFF"/>
      </right>
      <top/>
      <bottom style="thin">
        <color indexed="64"/>
      </bottom>
      <diagonal/>
    </border>
    <border>
      <left/>
      <right/>
      <top/>
      <bottom style="medium">
        <color rgb="FF5CC1CB"/>
      </bottom>
      <diagonal/>
    </border>
    <border>
      <left style="thin">
        <color indexed="58"/>
      </left>
      <right style="thin">
        <color indexed="58"/>
      </right>
      <top style="thin">
        <color indexed="58"/>
      </top>
      <bottom style="thin">
        <color indexed="5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thin">
        <color indexed="8"/>
      </top>
      <bottom/>
      <diagonal/>
    </border>
    <border>
      <left/>
      <right/>
      <top style="thin">
        <color indexed="64"/>
      </top>
      <bottom style="thin">
        <color indexed="64"/>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
      <left/>
      <right/>
      <top style="thin">
        <color rgb="FFD9D9D9"/>
      </top>
      <bottom style="medium">
        <color rgb="FFD9D9D9"/>
      </bottom>
      <diagonal/>
    </border>
    <border>
      <left/>
      <right style="medium">
        <color rgb="FFFFFFFF"/>
      </right>
      <top style="thin">
        <color rgb="FFD9D9D9"/>
      </top>
      <bottom style="medium">
        <color rgb="FFD9D9D9"/>
      </bottom>
      <diagonal/>
    </border>
    <border>
      <left style="medium">
        <color rgb="FFFFFFFF"/>
      </left>
      <right style="medium">
        <color rgb="FFFFFFFF"/>
      </right>
      <top style="thin">
        <color rgb="FFD9D9D9"/>
      </top>
      <bottom style="medium">
        <color rgb="FFD9D9D9"/>
      </bottom>
      <diagonal/>
    </border>
    <border>
      <left style="medium">
        <color rgb="FFFFFFFF"/>
      </left>
      <right/>
      <top style="thin">
        <color rgb="FFD9D9D9"/>
      </top>
      <bottom style="medium">
        <color rgb="FFD9D9D9"/>
      </bottom>
      <diagonal/>
    </border>
    <border>
      <left/>
      <right/>
      <top style="medium">
        <color rgb="FFD9D9D9"/>
      </top>
      <bottom style="thin">
        <color rgb="FFD9D9D9"/>
      </bottom>
      <diagonal/>
    </border>
    <border>
      <left/>
      <right style="medium">
        <color rgb="FFFFFFFF"/>
      </right>
      <top style="medium">
        <color rgb="FFD9D9D9"/>
      </top>
      <bottom style="thin">
        <color rgb="FFD9D9D9"/>
      </bottom>
      <diagonal/>
    </border>
    <border>
      <left style="medium">
        <color rgb="FFFFFFFF"/>
      </left>
      <right style="medium">
        <color rgb="FFFFFFFF"/>
      </right>
      <top style="medium">
        <color rgb="FFD9D9D9"/>
      </top>
      <bottom style="thin">
        <color rgb="FFD9D9D9"/>
      </bottom>
      <diagonal/>
    </border>
    <border>
      <left style="medium">
        <color rgb="FFFFFFFF"/>
      </left>
      <right/>
      <top style="medium">
        <color rgb="FFD9D9D9"/>
      </top>
      <bottom style="thin">
        <color rgb="FFD9D9D9"/>
      </bottom>
      <diagonal/>
    </border>
    <border>
      <left/>
      <right style="medium">
        <color rgb="FFFFFFFF"/>
      </right>
      <top style="thin">
        <color rgb="FFD9D9D9"/>
      </top>
      <bottom style="thin">
        <color rgb="FFD9D9D9"/>
      </bottom>
      <diagonal/>
    </border>
    <border>
      <left/>
      <right style="medium">
        <color rgb="FFFFFFFF"/>
      </right>
      <top style="thin">
        <color rgb="FFD9D9D9"/>
      </top>
      <bottom/>
      <diagonal/>
    </border>
    <border>
      <left/>
      <right style="medium">
        <color rgb="FFFFFFFF"/>
      </right>
      <top/>
      <bottom style="thin">
        <color rgb="FFD9D9D9"/>
      </bottom>
      <diagonal/>
    </border>
    <border>
      <left style="medium">
        <color rgb="FFFFFFFF"/>
      </left>
      <right style="medium">
        <color rgb="FFFFFFFF"/>
      </right>
      <top style="thin">
        <color rgb="FFD9D9D9"/>
      </top>
      <bottom style="thin">
        <color rgb="FFD9D9D9"/>
      </bottom>
      <diagonal/>
    </border>
    <border>
      <left style="medium">
        <color rgb="FFFFFFFF"/>
      </left>
      <right style="medium">
        <color rgb="FFFFFFFF"/>
      </right>
      <top style="thin">
        <color rgb="FFD9D9D9"/>
      </top>
      <bottom/>
      <diagonal/>
    </border>
    <border>
      <left style="medium">
        <color rgb="FFFFFFFF"/>
      </left>
      <right style="medium">
        <color rgb="FFFFFFFF"/>
      </right>
      <top/>
      <bottom style="thin">
        <color rgb="FFD9D9D9"/>
      </bottom>
      <diagonal/>
    </border>
    <border>
      <left style="medium">
        <color rgb="FFFFFFFF"/>
      </left>
      <right/>
      <top style="thin">
        <color rgb="FFD9D9D9"/>
      </top>
      <bottom style="thin">
        <color rgb="FFD9D9D9"/>
      </bottom>
      <diagonal/>
    </border>
    <border>
      <left style="medium">
        <color rgb="FFFFFFFF"/>
      </left>
      <right/>
      <top style="thin">
        <color rgb="FFD9D9D9"/>
      </top>
      <bottom/>
      <diagonal/>
    </border>
    <border>
      <left style="medium">
        <color rgb="FFFFFFFF"/>
      </left>
      <right/>
      <top/>
      <bottom style="thin">
        <color rgb="FFD9D9D9"/>
      </bottom>
      <diagonal/>
    </border>
    <border>
      <left/>
      <right/>
      <top style="medium">
        <color rgb="FFD9D9D9"/>
      </top>
      <bottom style="medium">
        <color rgb="FFD9D9D9"/>
      </bottom>
      <diagonal/>
    </border>
    <border>
      <left/>
      <right style="medium">
        <color rgb="FFFFFFFF"/>
      </right>
      <top style="medium">
        <color rgb="FFD9D9D9"/>
      </top>
      <bottom style="medium">
        <color rgb="FFD9D9D9"/>
      </bottom>
      <diagonal/>
    </border>
    <border>
      <left style="medium">
        <color rgb="FFFFFFFF"/>
      </left>
      <right style="medium">
        <color rgb="FFFFFFFF"/>
      </right>
      <top style="medium">
        <color rgb="FFD9D9D9"/>
      </top>
      <bottom style="medium">
        <color rgb="FFD9D9D9"/>
      </bottom>
      <diagonal/>
    </border>
    <border>
      <left style="medium">
        <color rgb="FFFFFFFF"/>
      </left>
      <right/>
      <top style="medium">
        <color rgb="FFD9D9D9"/>
      </top>
      <bottom style="medium">
        <color rgb="FFD9D9D9"/>
      </bottom>
      <diagonal/>
    </border>
    <border>
      <left/>
      <right/>
      <top style="thin">
        <color indexed="64"/>
      </top>
      <bottom/>
      <diagonal/>
    </border>
    <border>
      <left/>
      <right style="thick">
        <color theme="0"/>
      </right>
      <top style="thin">
        <color auto="1"/>
      </top>
      <bottom/>
      <diagonal/>
    </border>
    <border>
      <left/>
      <right/>
      <top style="medium">
        <color theme="5"/>
      </top>
      <bottom style="medium">
        <color theme="5"/>
      </bottom>
      <diagonal/>
    </border>
    <border>
      <left/>
      <right/>
      <top style="medium">
        <color rgb="FF246970"/>
      </top>
      <bottom style="medium">
        <color rgb="FFD9D9D9"/>
      </bottom>
      <diagonal/>
    </border>
    <border>
      <left/>
      <right/>
      <top style="medium">
        <color rgb="FFD9D9D9"/>
      </top>
      <bottom style="medium">
        <color rgb="FF246970"/>
      </bottom>
      <diagonal/>
    </border>
    <border>
      <left/>
      <right/>
      <top/>
      <bottom style="medium">
        <color rgb="FF246970"/>
      </bottom>
      <diagonal/>
    </border>
    <border>
      <left/>
      <right/>
      <top style="medium">
        <color rgb="FF246970"/>
      </top>
      <bottom/>
      <diagonal/>
    </border>
    <border>
      <left/>
      <right/>
      <top/>
      <bottom style="medium">
        <color rgb="FFD9D9D9"/>
      </bottom>
      <diagonal/>
    </border>
    <border>
      <left/>
      <right/>
      <top style="medium">
        <color rgb="FF246970"/>
      </top>
      <bottom style="thin">
        <color rgb="FFD9D9D9"/>
      </bottom>
      <diagonal/>
    </border>
    <border>
      <left/>
      <right style="medium">
        <color rgb="FFFFFFFF"/>
      </right>
      <top style="medium">
        <color rgb="FF246970"/>
      </top>
      <bottom style="thin">
        <color rgb="FFD9D9D9"/>
      </bottom>
      <diagonal/>
    </border>
    <border>
      <left style="medium">
        <color rgb="FFFFFFFF"/>
      </left>
      <right style="medium">
        <color rgb="FFFFFFFF"/>
      </right>
      <top style="medium">
        <color rgb="FF246970"/>
      </top>
      <bottom style="thin">
        <color rgb="FFD9D9D9"/>
      </bottom>
      <diagonal/>
    </border>
    <border>
      <left style="medium">
        <color rgb="FFFFFFFF"/>
      </left>
      <right/>
      <top style="medium">
        <color rgb="FF246970"/>
      </top>
      <bottom style="thin">
        <color rgb="FFD9D9D9"/>
      </bottom>
      <diagonal/>
    </border>
    <border>
      <left/>
      <right style="medium">
        <color rgb="FFFFFFFF"/>
      </right>
      <top style="medium">
        <color rgb="FFD9D9D9"/>
      </top>
      <bottom style="medium">
        <color rgb="FF246970"/>
      </bottom>
      <diagonal/>
    </border>
    <border>
      <left style="medium">
        <color rgb="FFFFFFFF"/>
      </left>
      <right style="medium">
        <color rgb="FFFFFFFF"/>
      </right>
      <top style="medium">
        <color rgb="FFD9D9D9"/>
      </top>
      <bottom style="medium">
        <color rgb="FF246970"/>
      </bottom>
      <diagonal/>
    </border>
    <border>
      <left style="medium">
        <color rgb="FFFFFFFF"/>
      </left>
      <right/>
      <top style="medium">
        <color rgb="FFD9D9D9"/>
      </top>
      <bottom style="medium">
        <color rgb="FF246970"/>
      </bottom>
      <diagonal/>
    </border>
    <border>
      <left/>
      <right style="medium">
        <color rgb="FFFFFFFF"/>
      </right>
      <top style="medium">
        <color rgb="FF246970"/>
      </top>
      <bottom/>
      <diagonal/>
    </border>
    <border>
      <left style="medium">
        <color rgb="FFFFFFFF"/>
      </left>
      <right style="medium">
        <color rgb="FFFFFFFF"/>
      </right>
      <top style="medium">
        <color rgb="FF246970"/>
      </top>
      <bottom/>
      <diagonal/>
    </border>
    <border>
      <left style="medium">
        <color rgb="FFFFFFFF"/>
      </left>
      <right/>
      <top style="medium">
        <color rgb="FF246970"/>
      </top>
      <bottom/>
      <diagonal/>
    </border>
    <border>
      <left/>
      <right style="medium">
        <color rgb="FFFFFFFF"/>
      </right>
      <top/>
      <bottom style="medium">
        <color rgb="FF246970"/>
      </bottom>
      <diagonal/>
    </border>
    <border>
      <left style="medium">
        <color rgb="FFFFFFFF"/>
      </left>
      <right style="medium">
        <color rgb="FFFFFFFF"/>
      </right>
      <top/>
      <bottom style="medium">
        <color rgb="FF246970"/>
      </bottom>
      <diagonal/>
    </border>
    <border>
      <left style="medium">
        <color rgb="FFFFFFFF"/>
      </left>
      <right/>
      <top/>
      <bottom style="medium">
        <color rgb="FF246970"/>
      </bottom>
      <diagonal/>
    </border>
    <border>
      <left/>
      <right style="thick">
        <color theme="0"/>
      </right>
      <top style="thin">
        <color auto="1"/>
      </top>
      <bottom style="thin">
        <color auto="1"/>
      </bottom>
      <diagonal/>
    </border>
    <border>
      <left/>
      <right/>
      <top style="thin">
        <color indexed="64"/>
      </top>
      <bottom style="thin">
        <color indexed="64"/>
      </bottom>
      <diagonal/>
    </border>
    <border>
      <left/>
      <right/>
      <top style="thin">
        <color indexed="64"/>
      </top>
      <bottom/>
      <diagonal/>
    </border>
  </borders>
  <cellStyleXfs count="423">
    <xf numFmtId="0" fontId="0" fillId="0" borderId="0"/>
    <xf numFmtId="164" fontId="1" fillId="0" borderId="0" applyFont="0" applyFill="0" applyBorder="0" applyAlignment="0" applyProtection="0"/>
    <xf numFmtId="4" fontId="2" fillId="3" borderId="3" applyNumberFormat="0" applyProtection="0">
      <alignment horizontal="left" vertical="center" indent="1"/>
    </xf>
    <xf numFmtId="9" fontId="1"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4" fontId="4" fillId="4" borderId="0" applyNumberFormat="0" applyProtection="0">
      <alignment horizontal="left" vertical="center" indent="1"/>
    </xf>
    <xf numFmtId="4" fontId="2" fillId="3" borderId="3" applyNumberFormat="0" applyProtection="0">
      <alignment horizontal="right" vertical="center"/>
    </xf>
    <xf numFmtId="4" fontId="2" fillId="5" borderId="3" applyNumberFormat="0" applyProtection="0">
      <alignment horizontal="right" vertical="center"/>
    </xf>
    <xf numFmtId="176" fontId="1" fillId="0" borderId="0" applyFont="0" applyFill="0" applyBorder="0" applyAlignment="0" applyProtection="0"/>
    <xf numFmtId="0" fontId="3" fillId="0" borderId="0"/>
    <xf numFmtId="164" fontId="2" fillId="0" borderId="0" applyFont="0" applyFill="0" applyBorder="0" applyAlignment="0" applyProtection="0"/>
    <xf numFmtId="9" fontId="2" fillId="0" borderId="0" applyFont="0" applyFill="0" applyBorder="0" applyAlignment="0" applyProtection="0"/>
    <xf numFmtId="4" fontId="2" fillId="3" borderId="20" applyNumberFormat="0" applyProtection="0">
      <alignment horizontal="right" vertical="center"/>
    </xf>
    <xf numFmtId="4" fontId="2" fillId="3" borderId="19" applyNumberFormat="0" applyProtection="0">
      <alignment horizontal="left" vertical="center" indent="1"/>
    </xf>
    <xf numFmtId="4" fontId="2" fillId="3" borderId="21" applyNumberFormat="0" applyProtection="0">
      <alignment horizontal="left" vertical="center" indent="1"/>
    </xf>
    <xf numFmtId="4" fontId="2" fillId="5" borderId="20" applyNumberFormat="0" applyProtection="0">
      <alignment horizontal="right" vertical="center"/>
    </xf>
    <xf numFmtId="4" fontId="2" fillId="5" borderId="21" applyNumberFormat="0" applyProtection="0">
      <alignment horizontal="right" vertical="center"/>
    </xf>
    <xf numFmtId="4" fontId="2" fillId="3" borderId="19" applyNumberFormat="0" applyProtection="0">
      <alignment horizontal="right" vertical="center"/>
    </xf>
    <xf numFmtId="4" fontId="2" fillId="5" borderId="19" applyNumberFormat="0" applyProtection="0">
      <alignment horizontal="right" vertical="center"/>
    </xf>
    <xf numFmtId="4" fontId="2" fillId="3" borderId="20" applyNumberFormat="0" applyProtection="0">
      <alignment horizontal="left" vertical="center" indent="1"/>
    </xf>
    <xf numFmtId="4" fontId="2" fillId="3" borderId="21" applyNumberFormat="0" applyProtection="0">
      <alignment horizontal="right" vertical="center"/>
    </xf>
    <xf numFmtId="0" fontId="41" fillId="0" borderId="0"/>
    <xf numFmtId="0" fontId="2" fillId="0" borderId="0"/>
    <xf numFmtId="0" fontId="2" fillId="0" borderId="0"/>
    <xf numFmtId="0" fontId="2" fillId="0" borderId="0"/>
    <xf numFmtId="0" fontId="2" fillId="35" borderId="0"/>
    <xf numFmtId="0" fontId="2" fillId="35" borderId="0"/>
    <xf numFmtId="0" fontId="2" fillId="35" borderId="0"/>
    <xf numFmtId="0" fontId="2" fillId="0" borderId="0"/>
    <xf numFmtId="0" fontId="1" fillId="14" borderId="0" applyNumberFormat="0" applyBorder="0" applyAlignment="0" applyProtection="0"/>
    <xf numFmtId="0" fontId="48" fillId="36" borderId="0" applyNumberFormat="0" applyBorder="0" applyAlignment="0" applyProtection="0"/>
    <xf numFmtId="0" fontId="1" fillId="17" borderId="0" applyNumberFormat="0" applyBorder="0" applyAlignment="0" applyProtection="0"/>
    <xf numFmtId="0" fontId="48" fillId="37" borderId="0" applyNumberFormat="0" applyBorder="0" applyAlignment="0" applyProtection="0"/>
    <xf numFmtId="0" fontId="1" fillId="21" borderId="0" applyNumberFormat="0" applyBorder="0" applyAlignment="0" applyProtection="0"/>
    <xf numFmtId="0" fontId="48" fillId="39" borderId="0" applyNumberFormat="0" applyBorder="0" applyAlignment="0" applyProtection="0"/>
    <xf numFmtId="0" fontId="1" fillId="25" borderId="0" applyNumberFormat="0" applyBorder="0" applyAlignment="0" applyProtection="0"/>
    <xf numFmtId="0" fontId="48" fillId="40" borderId="0" applyNumberFormat="0" applyBorder="0" applyAlignment="0" applyProtection="0"/>
    <xf numFmtId="0" fontId="1" fillId="28" borderId="0" applyNumberFormat="0" applyBorder="0" applyAlignment="0" applyProtection="0"/>
    <xf numFmtId="0" fontId="48" fillId="41" borderId="0" applyNumberFormat="0" applyBorder="0" applyAlignment="0" applyProtection="0"/>
    <xf numFmtId="0" fontId="1" fillId="32" borderId="0" applyNumberFormat="0" applyBorder="0" applyAlignment="0" applyProtection="0"/>
    <xf numFmtId="0" fontId="48" fillId="42"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8" fillId="40"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3" borderId="0" applyNumberFormat="0" applyBorder="0" applyAlignment="0" applyProtection="0"/>
    <xf numFmtId="0" fontId="1" fillId="15" borderId="0" applyNumberFormat="0" applyBorder="0" applyAlignment="0" applyProtection="0"/>
    <xf numFmtId="0" fontId="48" fillId="45" borderId="0" applyNumberFormat="0" applyBorder="0" applyAlignment="0" applyProtection="0"/>
    <xf numFmtId="0" fontId="1" fillId="18" borderId="0" applyNumberFormat="0" applyBorder="0" applyAlignment="0" applyProtection="0"/>
    <xf numFmtId="0" fontId="48" fillId="46" borderId="0" applyNumberFormat="0" applyBorder="0" applyAlignment="0" applyProtection="0"/>
    <xf numFmtId="0" fontId="1" fillId="22" borderId="0" applyNumberFormat="0" applyBorder="0" applyAlignment="0" applyProtection="0"/>
    <xf numFmtId="0" fontId="48" fillId="47" borderId="0" applyNumberFormat="0" applyBorder="0" applyAlignment="0" applyProtection="0"/>
    <xf numFmtId="0" fontId="1" fillId="26" borderId="0" applyNumberFormat="0" applyBorder="0" applyAlignment="0" applyProtection="0"/>
    <xf numFmtId="0" fontId="48" fillId="40" borderId="0" applyNumberFormat="0" applyBorder="0" applyAlignment="0" applyProtection="0"/>
    <xf numFmtId="0" fontId="1" fillId="29" borderId="0" applyNumberFormat="0" applyBorder="0" applyAlignment="0" applyProtection="0"/>
    <xf numFmtId="0" fontId="48" fillId="45" borderId="0" applyNumberFormat="0" applyBorder="0" applyAlignment="0" applyProtection="0"/>
    <xf numFmtId="0" fontId="1" fillId="33" borderId="0" applyNumberFormat="0" applyBorder="0" applyAlignment="0" applyProtection="0"/>
    <xf numFmtId="0" fontId="48" fillId="48"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0" borderId="0" applyNumberFormat="0" applyBorder="0" applyAlignment="0" applyProtection="0"/>
    <xf numFmtId="0" fontId="49" fillId="45" borderId="0" applyNumberFormat="0" applyBorder="0" applyAlignment="0" applyProtection="0"/>
    <xf numFmtId="0" fontId="49" fillId="48" borderId="0" applyNumberFormat="0" applyBorder="0" applyAlignment="0" applyProtection="0"/>
    <xf numFmtId="0" fontId="48" fillId="40" borderId="0" applyNumberFormat="0" applyBorder="0" applyAlignment="0" applyProtection="0"/>
    <xf numFmtId="0" fontId="48" fillId="43" borderId="0" applyNumberFormat="0" applyBorder="0" applyAlignment="0" applyProtection="0"/>
    <xf numFmtId="0" fontId="48" fillId="38" borderId="0" applyNumberFormat="0" applyBorder="0" applyAlignment="0" applyProtection="0"/>
    <xf numFmtId="0" fontId="48" fillId="40" borderId="0" applyNumberFormat="0" applyBorder="0" applyAlignment="0" applyProtection="0"/>
    <xf numFmtId="0" fontId="48" fillId="45" borderId="0" applyNumberFormat="0" applyBorder="0" applyAlignment="0" applyProtection="0"/>
    <xf numFmtId="0" fontId="48" fillId="42" borderId="0" applyNumberFormat="0" applyBorder="0" applyAlignment="0" applyProtection="0"/>
    <xf numFmtId="0" fontId="25" fillId="16" borderId="0" applyNumberFormat="0" applyBorder="0" applyAlignment="0" applyProtection="0"/>
    <xf numFmtId="0" fontId="50" fillId="50" borderId="0" applyNumberFormat="0" applyBorder="0" applyAlignment="0" applyProtection="0"/>
    <xf numFmtId="0" fontId="25" fillId="19" borderId="0" applyNumberFormat="0" applyBorder="0" applyAlignment="0" applyProtection="0"/>
    <xf numFmtId="0" fontId="50" fillId="46" borderId="0" applyNumberFormat="0" applyBorder="0" applyAlignment="0" applyProtection="0"/>
    <xf numFmtId="0" fontId="25" fillId="23" borderId="0" applyNumberFormat="0" applyBorder="0" applyAlignment="0" applyProtection="0"/>
    <xf numFmtId="0" fontId="50" fillId="47" borderId="0" applyNumberFormat="0" applyBorder="0" applyAlignment="0" applyProtection="0"/>
    <xf numFmtId="0" fontId="25" fillId="27" borderId="0" applyNumberFormat="0" applyBorder="0" applyAlignment="0" applyProtection="0"/>
    <xf numFmtId="0" fontId="50" fillId="51" borderId="0" applyNumberFormat="0" applyBorder="0" applyAlignment="0" applyProtection="0"/>
    <xf numFmtId="0" fontId="25" fillId="30" borderId="0" applyNumberFormat="0" applyBorder="0" applyAlignment="0" applyProtection="0"/>
    <xf numFmtId="0" fontId="50" fillId="52" borderId="0" applyNumberFormat="0" applyBorder="0" applyAlignment="0" applyProtection="0"/>
    <xf numFmtId="0" fontId="25" fillId="34" borderId="0" applyNumberFormat="0" applyBorder="0" applyAlignment="0" applyProtection="0"/>
    <xf numFmtId="0" fontId="50" fillId="43" borderId="0" applyNumberFormat="0" applyBorder="0" applyAlignment="0" applyProtection="0"/>
    <xf numFmtId="0" fontId="51" fillId="50"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3" borderId="0" applyNumberFormat="0" applyBorder="0" applyAlignment="0" applyProtection="0"/>
    <xf numFmtId="0" fontId="50" fillId="52" borderId="0" applyNumberFormat="0" applyBorder="0" applyAlignment="0" applyProtection="0"/>
    <xf numFmtId="0" fontId="50" fillId="3" borderId="0" applyNumberFormat="0" applyBorder="0" applyAlignment="0" applyProtection="0"/>
    <xf numFmtId="0" fontId="50" fillId="38" borderId="0" applyNumberFormat="0" applyBorder="0" applyAlignment="0" applyProtection="0"/>
    <xf numFmtId="0" fontId="50" fillId="54" borderId="0" applyNumberFormat="0" applyBorder="0" applyAlignment="0" applyProtection="0"/>
    <xf numFmtId="0" fontId="50" fillId="52" borderId="0" applyNumberFormat="0" applyBorder="0" applyAlignment="0" applyProtection="0"/>
    <xf numFmtId="0" fontId="50" fillId="42" borderId="0" applyNumberFormat="0" applyBorder="0" applyAlignment="0" applyProtection="0"/>
    <xf numFmtId="0" fontId="25" fillId="13"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31" borderId="0" applyNumberFormat="0" applyBorder="0" applyAlignment="0" applyProtection="0"/>
    <xf numFmtId="0" fontId="35" fillId="10" borderId="26" applyNumberFormat="0" applyAlignment="0" applyProtection="0"/>
    <xf numFmtId="0" fontId="52" fillId="55" borderId="31" applyNumberFormat="0" applyAlignment="0" applyProtection="0"/>
    <xf numFmtId="0" fontId="36" fillId="10" borderId="25" applyNumberFormat="0" applyAlignment="0" applyProtection="0"/>
    <xf numFmtId="0" fontId="53" fillId="55" borderId="32" applyNumberFormat="0" applyAlignment="0" applyProtection="0"/>
    <xf numFmtId="0" fontId="54" fillId="0" borderId="33" applyNumberFormat="0" applyFill="0" applyAlignment="0" applyProtection="0"/>
    <xf numFmtId="0" fontId="55" fillId="37" borderId="0" applyNumberFormat="0" applyBorder="0" applyAlignment="0" applyProtection="0"/>
    <xf numFmtId="179" fontId="56" fillId="0" borderId="34" applyBorder="0">
      <alignment horizontal="center" vertical="center"/>
    </xf>
    <xf numFmtId="164" fontId="2" fillId="0" borderId="0" applyFont="0" applyFill="0" applyBorder="0" applyAlignment="0" applyProtection="0"/>
    <xf numFmtId="0" fontId="34" fillId="9" borderId="25" applyNumberFormat="0" applyAlignment="0" applyProtection="0"/>
    <xf numFmtId="0" fontId="2" fillId="47" borderId="35" applyNumberFormat="0" applyFont="0" applyBorder="0" applyAlignment="0">
      <protection locked="0"/>
    </xf>
    <xf numFmtId="0" fontId="2" fillId="47" borderId="35" applyNumberFormat="0" applyFont="0" applyBorder="0" applyAlignment="0">
      <protection locked="0"/>
    </xf>
    <xf numFmtId="0" fontId="24" fillId="0" borderId="30" applyNumberFormat="0" applyFill="0" applyAlignment="0" applyProtection="0"/>
    <xf numFmtId="0" fontId="57" fillId="0" borderId="36" applyNumberFormat="0" applyFill="0" applyAlignment="0" applyProtection="0"/>
    <xf numFmtId="0" fontId="40" fillId="0" borderId="0" applyNumberFormat="0" applyFill="0" applyBorder="0" applyAlignment="0" applyProtection="0"/>
    <xf numFmtId="0" fontId="58" fillId="0" borderId="0" applyNumberForma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32" fillId="7" borderId="0" applyNumberFormat="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59" fillId="56" borderId="37" applyNumberFormat="0" applyAlignment="0" applyProtection="0"/>
    <xf numFmtId="183"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60" fillId="0" borderId="38" applyNumberFormat="0" applyFill="0" applyAlignment="0" applyProtection="0"/>
    <xf numFmtId="0" fontId="61" fillId="0" borderId="39" applyNumberFormat="0" applyFill="0" applyAlignment="0" applyProtection="0"/>
    <xf numFmtId="0" fontId="62" fillId="0" borderId="40"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38" borderId="0" applyNumberFormat="0" applyBorder="0" applyAlignment="0" applyProtection="0"/>
    <xf numFmtId="0" fontId="65" fillId="38" borderId="0" applyNumberFormat="0" applyBorder="0" applyAlignment="0" applyProtection="0"/>
    <xf numFmtId="0" fontId="2" fillId="0" borderId="0"/>
    <xf numFmtId="0" fontId="49" fillId="0" borderId="0"/>
    <xf numFmtId="0" fontId="1" fillId="12" borderId="29" applyNumberFormat="0" applyFont="0" applyAlignment="0" applyProtection="0"/>
    <xf numFmtId="185" fontId="2" fillId="0" borderId="0" applyFont="0" applyFill="0" applyBorder="0" applyAlignment="0" applyProtection="0"/>
    <xf numFmtId="185"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2" fillId="44" borderId="41" applyNumberFormat="0" applyFont="0" applyAlignment="0" applyProtection="0"/>
    <xf numFmtId="0" fontId="2" fillId="44" borderId="41" applyNumberFormat="0" applyFont="0" applyAlignment="0" applyProtection="0"/>
    <xf numFmtId="0" fontId="66" fillId="0" borderId="42" applyNumberFormat="0" applyFill="0" applyAlignment="0" applyProtection="0"/>
    <xf numFmtId="4" fontId="4" fillId="53" borderId="21" applyNumberFormat="0" applyProtection="0">
      <alignment vertical="center"/>
    </xf>
    <xf numFmtId="4" fontId="46" fillId="53" borderId="43" applyNumberFormat="0" applyProtection="0">
      <alignment vertical="center"/>
    </xf>
    <xf numFmtId="4" fontId="4" fillId="53" borderId="21" applyNumberFormat="0" applyProtection="0">
      <alignment horizontal="left" vertical="center" indent="1"/>
    </xf>
    <xf numFmtId="0" fontId="4" fillId="49" borderId="43" applyNumberFormat="0" applyProtection="0">
      <alignment horizontal="left" vertical="top" indent="1"/>
    </xf>
    <xf numFmtId="0" fontId="2" fillId="57" borderId="31" applyNumberFormat="0" applyProtection="0">
      <alignment horizontal="left" vertical="center" indent="1"/>
    </xf>
    <xf numFmtId="4" fontId="4" fillId="4" borderId="0" applyNumberFormat="0" applyProtection="0">
      <alignment horizontal="left" vertical="center" indent="1"/>
    </xf>
    <xf numFmtId="4" fontId="2" fillId="53" borderId="43" applyNumberFormat="0" applyProtection="0">
      <alignment horizontal="right" vertical="center"/>
    </xf>
    <xf numFmtId="4" fontId="47" fillId="58" borderId="43" applyNumberFormat="0" applyProtection="0">
      <alignment horizontal="right" vertical="center"/>
    </xf>
    <xf numFmtId="4" fontId="47" fillId="59" borderId="43" applyNumberFormat="0" applyProtection="0">
      <alignment horizontal="right" vertical="center"/>
    </xf>
    <xf numFmtId="4" fontId="2" fillId="38" borderId="43" applyNumberFormat="0" applyProtection="0">
      <alignment horizontal="right" vertical="center"/>
    </xf>
    <xf numFmtId="4" fontId="2" fillId="45" borderId="43" applyNumberFormat="0" applyProtection="0">
      <alignment horizontal="right" vertical="center"/>
    </xf>
    <xf numFmtId="4" fontId="2" fillId="37" borderId="43" applyNumberFormat="0" applyProtection="0">
      <alignment horizontal="right" vertical="center"/>
    </xf>
    <xf numFmtId="4" fontId="47" fillId="60" borderId="43" applyNumberFormat="0" applyProtection="0">
      <alignment horizontal="right" vertical="center"/>
    </xf>
    <xf numFmtId="4" fontId="47" fillId="43" borderId="43" applyNumberFormat="0" applyProtection="0">
      <alignment horizontal="right" vertical="center"/>
    </xf>
    <xf numFmtId="4" fontId="2" fillId="52" borderId="43" applyNumberFormat="0" applyProtection="0">
      <alignment horizontal="right" vertical="center"/>
    </xf>
    <xf numFmtId="4" fontId="4" fillId="61" borderId="0" applyNumberFormat="0" applyProtection="0">
      <alignment horizontal="left" vertical="center" indent="1"/>
    </xf>
    <xf numFmtId="4" fontId="2" fillId="3" borderId="0" applyNumberFormat="0" applyProtection="0">
      <alignment horizontal="left" vertical="center" indent="1"/>
    </xf>
    <xf numFmtId="4" fontId="42" fillId="62" borderId="44" applyNumberFormat="0" applyProtection="0">
      <alignment horizontal="left" vertical="center" indent="1"/>
    </xf>
    <xf numFmtId="4" fontId="42" fillId="62" borderId="44" applyNumberFormat="0" applyProtection="0">
      <alignment horizontal="left" vertical="center" indent="1"/>
    </xf>
    <xf numFmtId="4" fontId="43" fillId="63" borderId="0" applyNumberFormat="0" applyProtection="0">
      <alignment horizontal="left" vertical="center" indent="1"/>
    </xf>
    <xf numFmtId="4" fontId="43" fillId="63" borderId="0" applyNumberFormat="0" applyProtection="0">
      <alignment horizontal="left" vertical="center" indent="1"/>
    </xf>
    <xf numFmtId="4" fontId="43" fillId="63" borderId="0" applyNumberFormat="0" applyProtection="0">
      <alignment horizontal="left" vertical="center" indent="1"/>
    </xf>
    <xf numFmtId="4" fontId="2" fillId="3" borderId="0" applyNumberFormat="0" applyProtection="0">
      <alignment horizontal="left" vertical="center" indent="1"/>
    </xf>
    <xf numFmtId="4" fontId="2" fillId="49" borderId="0" applyNumberFormat="0" applyProtection="0">
      <alignment horizontal="left" vertical="center" indent="1"/>
    </xf>
    <xf numFmtId="0" fontId="41"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41" fillId="3" borderId="43" applyNumberFormat="0" applyProtection="0">
      <alignment horizontal="left" vertical="top" indent="1"/>
    </xf>
    <xf numFmtId="0" fontId="2" fillId="64" borderId="31" applyNumberFormat="0" applyProtection="0">
      <alignment horizontal="left" vertical="center" indent="1"/>
    </xf>
    <xf numFmtId="0" fontId="2" fillId="3" borderId="43" applyNumberFormat="0" applyProtection="0">
      <alignment horizontal="left" vertical="top" indent="1"/>
    </xf>
    <xf numFmtId="0" fontId="2" fillId="3" borderId="43" applyNumberFormat="0" applyProtection="0">
      <alignment horizontal="left" vertical="top" indent="1"/>
    </xf>
    <xf numFmtId="0" fontId="2" fillId="3" borderId="43" applyNumberFormat="0" applyProtection="0">
      <alignment horizontal="left" vertical="top" indent="1"/>
    </xf>
    <xf numFmtId="0" fontId="41"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41" fillId="3" borderId="43" applyNumberFormat="0" applyProtection="0">
      <alignment horizontal="left" vertical="top" indent="1"/>
    </xf>
    <xf numFmtId="0" fontId="2" fillId="65" borderId="31" applyNumberFormat="0" applyProtection="0">
      <alignment horizontal="left" vertical="center" indent="1"/>
    </xf>
    <xf numFmtId="0" fontId="2" fillId="3" borderId="43" applyNumberFormat="0" applyProtection="0">
      <alignment horizontal="left" vertical="top" indent="1"/>
    </xf>
    <xf numFmtId="0" fontId="2" fillId="3" borderId="43" applyNumberFormat="0" applyProtection="0">
      <alignment horizontal="left" vertical="top" indent="1"/>
    </xf>
    <xf numFmtId="0" fontId="2" fillId="3" borderId="43" applyNumberFormat="0" applyProtection="0">
      <alignment horizontal="left" vertical="top" indent="1"/>
    </xf>
    <xf numFmtId="0" fontId="41"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41" fillId="3" borderId="43" applyNumberFormat="0" applyProtection="0">
      <alignment horizontal="left" vertical="top" indent="1"/>
    </xf>
    <xf numFmtId="0" fontId="2" fillId="3" borderId="43" applyNumberFormat="0" applyProtection="0">
      <alignment horizontal="left" vertical="top" indent="1"/>
    </xf>
    <xf numFmtId="0" fontId="2" fillId="3" borderId="43" applyNumberFormat="0" applyProtection="0">
      <alignment horizontal="left" vertical="top" indent="1"/>
    </xf>
    <xf numFmtId="0" fontId="2" fillId="3" borderId="43" applyNumberFormat="0" applyProtection="0">
      <alignment horizontal="left" vertical="top" indent="1"/>
    </xf>
    <xf numFmtId="0" fontId="41"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2" fillId="3" borderId="21" applyNumberFormat="0" applyProtection="0">
      <alignment horizontal="left" vertical="center" indent="1"/>
    </xf>
    <xf numFmtId="0" fontId="41" fillId="3" borderId="43" applyNumberFormat="0" applyProtection="0">
      <alignment horizontal="left" vertical="top" indent="1"/>
    </xf>
    <xf numFmtId="0" fontId="2" fillId="3" borderId="43" applyNumberFormat="0" applyProtection="0">
      <alignment horizontal="left" vertical="top" indent="1"/>
    </xf>
    <xf numFmtId="0" fontId="2" fillId="3" borderId="43" applyNumberFormat="0" applyProtection="0">
      <alignment horizontal="left" vertical="top" indent="1"/>
    </xf>
    <xf numFmtId="0" fontId="2" fillId="3" borderId="43" applyNumberFormat="0" applyProtection="0">
      <alignment horizontal="left" vertical="top" indent="1"/>
    </xf>
    <xf numFmtId="0" fontId="2" fillId="0" borderId="0"/>
    <xf numFmtId="0" fontId="2" fillId="0" borderId="0"/>
    <xf numFmtId="0" fontId="2" fillId="0" borderId="0"/>
    <xf numFmtId="4" fontId="42" fillId="66" borderId="43" applyNumberFormat="0" applyProtection="0">
      <alignment vertical="center"/>
    </xf>
    <xf numFmtId="4" fontId="44" fillId="66" borderId="43" applyNumberFormat="0" applyProtection="0">
      <alignment vertical="center"/>
    </xf>
    <xf numFmtId="4" fontId="2" fillId="3" borderId="43" applyNumberFormat="0" applyProtection="0">
      <alignment horizontal="left" vertical="center" indent="1"/>
    </xf>
    <xf numFmtId="0" fontId="2" fillId="3" borderId="43" applyNumberFormat="0" applyProtection="0">
      <alignment horizontal="left" vertical="top" indent="1"/>
    </xf>
    <xf numFmtId="4" fontId="42" fillId="62" borderId="31" applyNumberFormat="0" applyProtection="0">
      <alignment horizontal="right" vertical="center"/>
    </xf>
    <xf numFmtId="4" fontId="42" fillId="62" borderId="31" applyNumberFormat="0" applyProtection="0">
      <alignment horizontal="right" vertical="center"/>
    </xf>
    <xf numFmtId="4" fontId="4" fillId="5" borderId="21" applyNumberFormat="0" applyProtection="0">
      <alignment horizontal="right" vertical="center"/>
    </xf>
    <xf numFmtId="0" fontId="2" fillId="57" borderId="31" applyNumberFormat="0" applyProtection="0">
      <alignment horizontal="left" vertical="center" indent="1"/>
    </xf>
    <xf numFmtId="4" fontId="2" fillId="3" borderId="21" applyNumberFormat="0" applyProtection="0">
      <alignment horizontal="left" vertical="center" indent="1"/>
    </xf>
    <xf numFmtId="0" fontId="2" fillId="3" borderId="21" applyNumberFormat="0" applyProtection="0">
      <alignment horizontal="left" vertical="top" indent="1"/>
    </xf>
    <xf numFmtId="0" fontId="2" fillId="57" borderId="31" applyNumberFormat="0" applyProtection="0">
      <alignment horizontal="left" vertical="center" indent="1"/>
    </xf>
    <xf numFmtId="0" fontId="2" fillId="3" borderId="21" applyNumberFormat="0" applyProtection="0">
      <alignment horizontal="left" vertical="top" indent="1"/>
    </xf>
    <xf numFmtId="4" fontId="45" fillId="0" borderId="0" applyNumberFormat="0" applyProtection="0">
      <alignment horizontal="left" vertical="center" indent="1"/>
    </xf>
    <xf numFmtId="4" fontId="2" fillId="0" borderId="43" applyNumberFormat="0" applyProtection="0">
      <alignment horizontal="right" vertical="center"/>
    </xf>
    <xf numFmtId="0" fontId="2" fillId="0" borderId="45" applyNumberFormat="0" applyFont="0" applyFill="0" applyBorder="0" applyAlignment="0" applyProtection="0"/>
    <xf numFmtId="0" fontId="33" fillId="8" borderId="0" applyNumberFormat="0" applyBorder="0" applyAlignment="0" applyProtection="0"/>
    <xf numFmtId="0" fontId="67" fillId="67" borderId="0"/>
    <xf numFmtId="0" fontId="68" fillId="39" borderId="0" applyNumberFormat="0" applyBorder="0" applyAlignment="0" applyProtection="0"/>
    <xf numFmtId="0" fontId="2" fillId="0" borderId="0"/>
    <xf numFmtId="0" fontId="69" fillId="0" borderId="0"/>
    <xf numFmtId="0" fontId="70" fillId="0" borderId="0" applyNumberFormat="0" applyFill="0" applyBorder="0" applyAlignment="0" applyProtection="0"/>
    <xf numFmtId="0" fontId="28" fillId="0" borderId="0" applyNumberFormat="0" applyFill="0" applyBorder="0" applyAlignment="0" applyProtection="0"/>
    <xf numFmtId="0" fontId="29" fillId="0" borderId="22" applyNumberFormat="0" applyFill="0" applyAlignment="0" applyProtection="0"/>
    <xf numFmtId="0" fontId="30" fillId="0" borderId="23" applyNumberFormat="0" applyFill="0" applyAlignment="0" applyProtection="0"/>
    <xf numFmtId="0" fontId="31" fillId="0" borderId="24" applyNumberFormat="0" applyFill="0" applyAlignment="0" applyProtection="0"/>
    <xf numFmtId="0" fontId="31" fillId="0" borderId="0" applyNumberFormat="0" applyFill="0" applyBorder="0" applyAlignment="0" applyProtection="0"/>
    <xf numFmtId="0" fontId="71" fillId="0" borderId="0"/>
    <xf numFmtId="0" fontId="71" fillId="0" borderId="0"/>
    <xf numFmtId="0" fontId="37" fillId="0" borderId="27" applyNumberFormat="0" applyFill="0" applyAlignment="0" applyProtection="0"/>
    <xf numFmtId="0" fontId="72" fillId="42" borderId="32" applyNumberFormat="0" applyAlignment="0" applyProtection="0"/>
    <xf numFmtId="0" fontId="73" fillId="54" borderId="32" applyNumberFormat="0" applyAlignment="0" applyProtection="0"/>
    <xf numFmtId="0" fontId="74" fillId="54" borderId="31" applyNumberFormat="0" applyAlignment="0" applyProtection="0"/>
    <xf numFmtId="0" fontId="75" fillId="0" borderId="0" applyNumberFormat="0" applyFill="0" applyBorder="0" applyAlignment="0" applyProtection="0"/>
    <xf numFmtId="0" fontId="39" fillId="0" borderId="0" applyNumberFormat="0" applyFill="0" applyBorder="0" applyAlignment="0" applyProtection="0"/>
    <xf numFmtId="0" fontId="76" fillId="0" borderId="0" applyNumberFormat="0" applyFill="0" applyBorder="0" applyAlignment="0" applyProtection="0"/>
    <xf numFmtId="0" fontId="38" fillId="11" borderId="28" applyNumberFormat="0" applyAlignment="0" applyProtection="0"/>
    <xf numFmtId="0" fontId="51" fillId="68" borderId="0" applyNumberFormat="0" applyBorder="0" applyAlignment="0" applyProtection="0"/>
    <xf numFmtId="0" fontId="51" fillId="60" borderId="0" applyNumberFormat="0" applyBorder="0" applyAlignment="0" applyProtection="0"/>
    <xf numFmtId="0" fontId="51" fillId="69"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3" borderId="0" applyNumberFormat="0" applyBorder="0" applyAlignment="0" applyProtection="0"/>
    <xf numFmtId="9" fontId="77" fillId="0" borderId="0" applyFont="0" applyFill="0" applyBorder="0" applyAlignment="0" applyProtection="0"/>
    <xf numFmtId="0" fontId="77" fillId="0" borderId="0"/>
    <xf numFmtId="4" fontId="2" fillId="3" borderId="46" applyNumberFormat="0" applyProtection="0">
      <alignment horizontal="right" vertical="center"/>
    </xf>
    <xf numFmtId="4" fontId="2" fillId="5" borderId="47" applyNumberFormat="0" applyProtection="0">
      <alignment horizontal="right" vertical="center"/>
    </xf>
    <xf numFmtId="4" fontId="2" fillId="3" borderId="50" applyNumberFormat="0" applyProtection="0">
      <alignment horizontal="left" vertical="center" indent="1"/>
    </xf>
    <xf numFmtId="4" fontId="2" fillId="3" borderId="51" applyNumberFormat="0" applyProtection="0">
      <alignment horizontal="left" vertical="center" indent="1"/>
    </xf>
    <xf numFmtId="4" fontId="2" fillId="5" borderId="48" applyNumberFormat="0" applyProtection="0">
      <alignment horizontal="right" vertical="center"/>
    </xf>
    <xf numFmtId="4" fontId="2" fillId="5" borderId="46" applyNumberFormat="0" applyProtection="0">
      <alignment horizontal="right" vertical="center"/>
    </xf>
    <xf numFmtId="4" fontId="2" fillId="3" borderId="46" applyNumberFormat="0" applyProtection="0">
      <alignment horizontal="left" vertical="center" indent="1"/>
    </xf>
    <xf numFmtId="4" fontId="2" fillId="3" borderId="48" applyNumberFormat="0" applyProtection="0">
      <alignment horizontal="right" vertical="center"/>
    </xf>
    <xf numFmtId="4" fontId="2" fillId="3" borderId="47" applyNumberFormat="0" applyProtection="0">
      <alignment horizontal="left" vertical="center" indent="1"/>
    </xf>
    <xf numFmtId="4" fontId="2" fillId="3" borderId="47" applyNumberFormat="0" applyProtection="0">
      <alignment horizontal="right" vertical="center"/>
    </xf>
    <xf numFmtId="4" fontId="2" fillId="5" borderId="51" applyNumberFormat="0" applyProtection="0">
      <alignment horizontal="right" vertical="center"/>
    </xf>
    <xf numFmtId="4" fontId="2" fillId="5" borderId="50" applyNumberFormat="0" applyProtection="0">
      <alignment horizontal="right" vertical="center"/>
    </xf>
    <xf numFmtId="4" fontId="2" fillId="3" borderId="48" applyNumberFormat="0" applyProtection="0">
      <alignment horizontal="left" vertical="center" indent="1"/>
    </xf>
    <xf numFmtId="4" fontId="2" fillId="3" borderId="49" applyNumberFormat="0" applyProtection="0">
      <alignment horizontal="left" vertical="center" indent="1"/>
    </xf>
    <xf numFmtId="4" fontId="2" fillId="5" borderId="49" applyNumberFormat="0" applyProtection="0">
      <alignment horizontal="right" vertical="center"/>
    </xf>
    <xf numFmtId="4" fontId="2" fillId="3" borderId="49" applyNumberFormat="0" applyProtection="0">
      <alignment horizontal="right" vertical="center"/>
    </xf>
    <xf numFmtId="4" fontId="2" fillId="3" borderId="50" applyNumberFormat="0" applyProtection="0">
      <alignment horizontal="right" vertical="center"/>
    </xf>
    <xf numFmtId="4" fontId="2" fillId="3" borderId="51" applyNumberFormat="0" applyProtection="0">
      <alignment horizontal="right" vertical="center"/>
    </xf>
    <xf numFmtId="4" fontId="2" fillId="5" borderId="52" applyNumberFormat="0" applyProtection="0">
      <alignment horizontal="right" vertical="center"/>
    </xf>
    <xf numFmtId="4" fontId="2" fillId="3" borderId="52" applyNumberFormat="0" applyProtection="0">
      <alignment horizontal="left" vertical="center" indent="1"/>
    </xf>
    <xf numFmtId="4" fontId="2" fillId="3" borderId="52" applyNumberFormat="0" applyProtection="0">
      <alignment horizontal="right" vertical="center"/>
    </xf>
    <xf numFmtId="0" fontId="84" fillId="0" borderId="0"/>
    <xf numFmtId="43" fontId="1" fillId="0" borderId="0" applyFont="0" applyFill="0" applyBorder="0" applyAlignment="0" applyProtection="0"/>
    <xf numFmtId="0" fontId="1" fillId="0" borderId="0"/>
    <xf numFmtId="0" fontId="134" fillId="0" borderId="0" applyNumberFormat="0" applyFont="0" applyFill="0" applyBorder="0" applyAlignment="0" applyProtection="0"/>
    <xf numFmtId="164" fontId="1" fillId="0" borderId="0" applyFont="0" applyFill="0" applyBorder="0" applyAlignment="0" applyProtection="0"/>
    <xf numFmtId="4" fontId="2" fillId="3" borderId="108" applyNumberFormat="0" applyProtection="0">
      <alignment horizontal="left" vertical="center" indent="1"/>
    </xf>
    <xf numFmtId="4" fontId="2" fillId="3" borderId="52" applyNumberFormat="0" applyProtection="0">
      <alignment horizontal="right" vertical="center"/>
    </xf>
    <xf numFmtId="4" fontId="2" fillId="3" borderId="108" applyNumberFormat="0" applyProtection="0">
      <alignment horizontal="right" vertical="center"/>
    </xf>
    <xf numFmtId="4" fontId="2" fillId="5" borderId="108" applyNumberFormat="0" applyProtection="0">
      <alignment horizontal="right" vertical="center"/>
    </xf>
    <xf numFmtId="43" fontId="1" fillId="0" borderId="0" applyFont="0" applyFill="0" applyBorder="0" applyAlignment="0" applyProtection="0"/>
    <xf numFmtId="4" fontId="2" fillId="3"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left" vertical="center" indent="1"/>
    </xf>
    <xf numFmtId="4" fontId="2" fillId="5" borderId="108" applyNumberFormat="0" applyProtection="0">
      <alignment horizontal="right" vertical="center"/>
    </xf>
    <xf numFmtId="4" fontId="2" fillId="5" borderId="108" applyNumberFormat="0" applyProtection="0">
      <alignment horizontal="right" vertical="center"/>
    </xf>
    <xf numFmtId="4" fontId="2" fillId="3" borderId="108" applyNumberFormat="0" applyProtection="0">
      <alignment horizontal="right" vertical="center"/>
    </xf>
    <xf numFmtId="4" fontId="2" fillId="5"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right" vertical="center"/>
    </xf>
    <xf numFmtId="0" fontId="2" fillId="0" borderId="0"/>
    <xf numFmtId="4" fontId="4" fillId="53" borderId="52" applyNumberFormat="0" applyProtection="0">
      <alignment horizontal="left" vertical="center" indent="1"/>
    </xf>
    <xf numFmtId="4" fontId="4" fillId="53" borderId="52" applyNumberFormat="0" applyProtection="0">
      <alignment vertical="center"/>
    </xf>
    <xf numFmtId="0" fontId="52" fillId="55" borderId="109" applyNumberFormat="0" applyAlignment="0" applyProtection="0"/>
    <xf numFmtId="0" fontId="53" fillId="55" borderId="110" applyNumberFormat="0" applyAlignment="0" applyProtection="0"/>
    <xf numFmtId="0" fontId="54" fillId="0" borderId="111" applyNumberFormat="0" applyFill="0" applyAlignment="0" applyProtection="0"/>
    <xf numFmtId="0" fontId="57" fillId="0" borderId="112" applyNumberFormat="0" applyFill="0" applyAlignment="0" applyProtection="0"/>
    <xf numFmtId="0" fontId="2" fillId="44" borderId="113" applyNumberFormat="0" applyFont="0" applyAlignment="0" applyProtection="0"/>
    <xf numFmtId="0" fontId="2" fillId="44" borderId="113" applyNumberFormat="0" applyFont="0" applyAlignment="0" applyProtection="0"/>
    <xf numFmtId="4" fontId="4" fillId="53" borderId="108" applyNumberFormat="0" applyProtection="0">
      <alignment vertical="center"/>
    </xf>
    <xf numFmtId="4" fontId="46" fillId="53" borderId="114" applyNumberFormat="0" applyProtection="0">
      <alignment vertical="center"/>
    </xf>
    <xf numFmtId="4" fontId="4" fillId="53" borderId="108" applyNumberFormat="0" applyProtection="0">
      <alignment horizontal="left" vertical="center" indent="1"/>
    </xf>
    <xf numFmtId="0" fontId="4" fillId="49" borderId="114" applyNumberFormat="0" applyProtection="0">
      <alignment horizontal="left" vertical="top" indent="1"/>
    </xf>
    <xf numFmtId="0" fontId="2" fillId="57" borderId="109" applyNumberFormat="0" applyProtection="0">
      <alignment horizontal="left" vertical="center" indent="1"/>
    </xf>
    <xf numFmtId="4" fontId="2" fillId="53" borderId="114" applyNumberFormat="0" applyProtection="0">
      <alignment horizontal="right" vertical="center"/>
    </xf>
    <xf numFmtId="4" fontId="47" fillId="58" borderId="114" applyNumberFormat="0" applyProtection="0">
      <alignment horizontal="right" vertical="center"/>
    </xf>
    <xf numFmtId="4" fontId="47" fillId="59" borderId="114" applyNumberFormat="0" applyProtection="0">
      <alignment horizontal="right" vertical="center"/>
    </xf>
    <xf numFmtId="4" fontId="2" fillId="38" borderId="114" applyNumberFormat="0" applyProtection="0">
      <alignment horizontal="right" vertical="center"/>
    </xf>
    <xf numFmtId="4" fontId="2" fillId="45" borderId="114" applyNumberFormat="0" applyProtection="0">
      <alignment horizontal="right" vertical="center"/>
    </xf>
    <xf numFmtId="4" fontId="2" fillId="37" borderId="114" applyNumberFormat="0" applyProtection="0">
      <alignment horizontal="right" vertical="center"/>
    </xf>
    <xf numFmtId="4" fontId="47" fillId="60" borderId="114" applyNumberFormat="0" applyProtection="0">
      <alignment horizontal="right" vertical="center"/>
    </xf>
    <xf numFmtId="4" fontId="47" fillId="43" borderId="114" applyNumberFormat="0" applyProtection="0">
      <alignment horizontal="right" vertical="center"/>
    </xf>
    <xf numFmtId="4" fontId="2" fillId="52" borderId="114" applyNumberFormat="0" applyProtection="0">
      <alignment horizontal="right" vertical="center"/>
    </xf>
    <xf numFmtId="4" fontId="42" fillId="62" borderId="115" applyNumberFormat="0" applyProtection="0">
      <alignment horizontal="left" vertical="center" indent="1"/>
    </xf>
    <xf numFmtId="4" fontId="2" fillId="3" borderId="52" applyNumberFormat="0" applyProtection="0">
      <alignment horizontal="right" vertical="center"/>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14" applyNumberFormat="0" applyProtection="0">
      <alignment horizontal="left" vertical="top" indent="1"/>
    </xf>
    <xf numFmtId="0" fontId="2" fillId="64" borderId="109" applyNumberFormat="0" applyProtection="0">
      <alignment horizontal="left" vertical="center" indent="1"/>
    </xf>
    <xf numFmtId="0" fontId="2" fillId="3" borderId="114" applyNumberFormat="0" applyProtection="0">
      <alignment horizontal="left" vertical="top" indent="1"/>
    </xf>
    <xf numFmtId="0" fontId="2" fillId="3" borderId="114" applyNumberFormat="0" applyProtection="0">
      <alignment horizontal="left" vertical="top"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14" applyNumberFormat="0" applyProtection="0">
      <alignment horizontal="left" vertical="top" indent="1"/>
    </xf>
    <xf numFmtId="0" fontId="2" fillId="65" borderId="109" applyNumberFormat="0" applyProtection="0">
      <alignment horizontal="left" vertical="center" indent="1"/>
    </xf>
    <xf numFmtId="0" fontId="2" fillId="3" borderId="114" applyNumberFormat="0" applyProtection="0">
      <alignment horizontal="left" vertical="top" indent="1"/>
    </xf>
    <xf numFmtId="0" fontId="2" fillId="3" borderId="114" applyNumberFormat="0" applyProtection="0">
      <alignment horizontal="left" vertical="top"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14" applyNumberFormat="0" applyProtection="0">
      <alignment horizontal="left" vertical="top" indent="1"/>
    </xf>
    <xf numFmtId="0" fontId="2" fillId="3" borderId="114" applyNumberFormat="0" applyProtection="0">
      <alignment horizontal="left" vertical="top" indent="1"/>
    </xf>
    <xf numFmtId="0" fontId="2" fillId="3" borderId="114" applyNumberFormat="0" applyProtection="0">
      <alignment horizontal="left" vertical="top"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08" applyNumberFormat="0" applyProtection="0">
      <alignment horizontal="left" vertical="center" indent="1"/>
    </xf>
    <xf numFmtId="0" fontId="2" fillId="3" borderId="114" applyNumberFormat="0" applyProtection="0">
      <alignment horizontal="left" vertical="top" indent="1"/>
    </xf>
    <xf numFmtId="0" fontId="2" fillId="3" borderId="114" applyNumberFormat="0" applyProtection="0">
      <alignment horizontal="left" vertical="top" indent="1"/>
    </xf>
    <xf numFmtId="0" fontId="2" fillId="3" borderId="114" applyNumberFormat="0" applyProtection="0">
      <alignment horizontal="left" vertical="top" indent="1"/>
    </xf>
    <xf numFmtId="4" fontId="2" fillId="3" borderId="52" applyNumberFormat="0" applyProtection="0">
      <alignment horizontal="left" vertical="center" indent="1"/>
    </xf>
    <xf numFmtId="4" fontId="2" fillId="5" borderId="52" applyNumberFormat="0" applyProtection="0">
      <alignment horizontal="right" vertical="center"/>
    </xf>
    <xf numFmtId="4" fontId="2" fillId="3" borderId="52" applyNumberFormat="0" applyProtection="0">
      <alignment horizontal="right" vertical="center"/>
    </xf>
    <xf numFmtId="4" fontId="42" fillId="66" borderId="114" applyNumberFormat="0" applyProtection="0">
      <alignment vertical="center"/>
    </xf>
    <xf numFmtId="4" fontId="44" fillId="66" borderId="114" applyNumberFormat="0" applyProtection="0">
      <alignment vertical="center"/>
    </xf>
    <xf numFmtId="4" fontId="2" fillId="3" borderId="114" applyNumberFormat="0" applyProtection="0">
      <alignment horizontal="left" vertical="center" indent="1"/>
    </xf>
    <xf numFmtId="0" fontId="2" fillId="3" borderId="114" applyNumberFormat="0" applyProtection="0">
      <alignment horizontal="left" vertical="top" indent="1"/>
    </xf>
    <xf numFmtId="4" fontId="42" fillId="62" borderId="109" applyNumberFormat="0" applyProtection="0">
      <alignment horizontal="right" vertical="center"/>
    </xf>
    <xf numFmtId="4" fontId="4" fillId="5" borderId="108" applyNumberFormat="0" applyProtection="0">
      <alignment horizontal="right" vertical="center"/>
    </xf>
    <xf numFmtId="0" fontId="2" fillId="57" borderId="109" applyNumberFormat="0" applyProtection="0">
      <alignment horizontal="left" vertical="center" indent="1"/>
    </xf>
    <xf numFmtId="0" fontId="2" fillId="3" borderId="108" applyNumberFormat="0" applyProtection="0">
      <alignment horizontal="left" vertical="top" indent="1"/>
    </xf>
    <xf numFmtId="0" fontId="2" fillId="57" borderId="109" applyNumberFormat="0" applyProtection="0">
      <alignment horizontal="left" vertical="center" indent="1"/>
    </xf>
    <xf numFmtId="4" fontId="2" fillId="5" borderId="52" applyNumberFormat="0" applyProtection="0">
      <alignment horizontal="right" vertical="center"/>
    </xf>
    <xf numFmtId="4" fontId="2" fillId="0" borderId="114" applyNumberFormat="0" applyProtection="0">
      <alignment horizontal="right" vertical="center"/>
    </xf>
    <xf numFmtId="0" fontId="2" fillId="0" borderId="116" applyNumberFormat="0" applyFont="0" applyFill="0" applyBorder="0" applyAlignment="0" applyProtection="0"/>
    <xf numFmtId="4" fontId="2" fillId="5" borderId="52" applyNumberFormat="0" applyProtection="0">
      <alignment horizontal="right" vertical="center"/>
    </xf>
    <xf numFmtId="4" fontId="2" fillId="3" borderId="52" applyNumberFormat="0" applyProtection="0">
      <alignment horizontal="left" vertical="center" indent="1"/>
    </xf>
    <xf numFmtId="4" fontId="2" fillId="3" borderId="52" applyNumberFormat="0" applyProtection="0">
      <alignment horizontal="left" vertical="center" indent="1"/>
    </xf>
    <xf numFmtId="0" fontId="72" fillId="42" borderId="110" applyNumberFormat="0" applyAlignment="0" applyProtection="0"/>
    <xf numFmtId="0" fontId="73" fillId="54" borderId="110" applyNumberFormat="0" applyAlignment="0" applyProtection="0"/>
    <xf numFmtId="0" fontId="74" fillId="54" borderId="109" applyNumberFormat="0" applyAlignment="0" applyProtection="0"/>
    <xf numFmtId="4" fontId="2" fillId="3" borderId="108" applyNumberFormat="0" applyProtection="0">
      <alignment horizontal="right" vertical="center"/>
    </xf>
    <xf numFmtId="4" fontId="2" fillId="5"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left" vertical="center" indent="1"/>
    </xf>
    <xf numFmtId="4" fontId="2" fillId="5" borderId="108" applyNumberFormat="0" applyProtection="0">
      <alignment horizontal="right" vertical="center"/>
    </xf>
    <xf numFmtId="4" fontId="2" fillId="5"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right" vertical="center"/>
    </xf>
    <xf numFmtId="4" fontId="2" fillId="5" borderId="108" applyNumberFormat="0" applyProtection="0">
      <alignment horizontal="right" vertical="center"/>
    </xf>
    <xf numFmtId="4" fontId="2" fillId="5"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left" vertical="center" indent="1"/>
    </xf>
    <xf numFmtId="4" fontId="2" fillId="5" borderId="108" applyNumberFormat="0" applyProtection="0">
      <alignment horizontal="right" vertical="center"/>
    </xf>
    <xf numFmtId="4" fontId="2" fillId="3" borderId="108" applyNumberFormat="0" applyProtection="0">
      <alignment horizontal="right" vertical="center"/>
    </xf>
    <xf numFmtId="4" fontId="2" fillId="3" borderId="108" applyNumberFormat="0" applyProtection="0">
      <alignment horizontal="right" vertical="center"/>
    </xf>
    <xf numFmtId="4" fontId="2" fillId="3" borderId="108" applyNumberFormat="0" applyProtection="0">
      <alignment horizontal="right" vertical="center"/>
    </xf>
    <xf numFmtId="4" fontId="2" fillId="5" borderId="108" applyNumberFormat="0" applyProtection="0">
      <alignment horizontal="right" vertical="center"/>
    </xf>
    <xf numFmtId="4" fontId="2" fillId="3" borderId="108" applyNumberFormat="0" applyProtection="0">
      <alignment horizontal="left" vertical="center" indent="1"/>
    </xf>
    <xf numFmtId="4" fontId="2" fillId="3" borderId="108" applyNumberFormat="0" applyProtection="0">
      <alignment horizontal="right" vertical="center"/>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0" fontId="2" fillId="3" borderId="52" applyNumberFormat="0" applyProtection="0">
      <alignment horizontal="left" vertical="center" indent="1"/>
    </xf>
    <xf numFmtId="4" fontId="4" fillId="5" borderId="52" applyNumberFormat="0" applyProtection="0">
      <alignment horizontal="right" vertical="center"/>
    </xf>
    <xf numFmtId="0" fontId="2" fillId="3" borderId="52" applyNumberFormat="0" applyProtection="0">
      <alignment horizontal="left" vertical="top" indent="1"/>
    </xf>
    <xf numFmtId="4" fontId="2" fillId="3" borderId="52" applyNumberFormat="0" applyProtection="0">
      <alignment horizontal="right" vertical="center"/>
    </xf>
    <xf numFmtId="4" fontId="2" fillId="5" borderId="52" applyNumberFormat="0" applyProtection="0">
      <alignment horizontal="right" vertical="center"/>
    </xf>
    <xf numFmtId="4" fontId="2" fillId="3" borderId="52" applyNumberFormat="0" applyProtection="0">
      <alignment horizontal="left" vertical="center" indent="1"/>
    </xf>
    <xf numFmtId="4" fontId="2" fillId="3" borderId="52" applyNumberFormat="0" applyProtection="0">
      <alignment horizontal="left" vertical="center" indent="1"/>
    </xf>
    <xf numFmtId="4" fontId="2" fillId="5" borderId="52" applyNumberFormat="0" applyProtection="0">
      <alignment horizontal="right" vertical="center"/>
    </xf>
    <xf numFmtId="4" fontId="2" fillId="5" borderId="52" applyNumberFormat="0" applyProtection="0">
      <alignment horizontal="right" vertical="center"/>
    </xf>
    <xf numFmtId="4" fontId="2" fillId="3" borderId="52" applyNumberFormat="0" applyProtection="0">
      <alignment horizontal="left" vertical="center" indent="1"/>
    </xf>
    <xf numFmtId="4" fontId="2" fillId="3" borderId="52" applyNumberFormat="0" applyProtection="0">
      <alignment horizontal="right" vertical="center"/>
    </xf>
    <xf numFmtId="4" fontId="2" fillId="3" borderId="52" applyNumberFormat="0" applyProtection="0">
      <alignment horizontal="left" vertical="center" indent="1"/>
    </xf>
    <xf numFmtId="4" fontId="2" fillId="3" borderId="52" applyNumberFormat="0" applyProtection="0">
      <alignment horizontal="right" vertical="center"/>
    </xf>
    <xf numFmtId="4" fontId="2" fillId="5" borderId="52" applyNumberFormat="0" applyProtection="0">
      <alignment horizontal="right" vertical="center"/>
    </xf>
    <xf numFmtId="4" fontId="2" fillId="5" borderId="52" applyNumberFormat="0" applyProtection="0">
      <alignment horizontal="right" vertical="center"/>
    </xf>
    <xf numFmtId="4" fontId="2" fillId="3" borderId="52" applyNumberFormat="0" applyProtection="0">
      <alignment horizontal="left" vertical="center" indent="1"/>
    </xf>
    <xf numFmtId="4" fontId="2" fillId="3" borderId="52" applyNumberFormat="0" applyProtection="0">
      <alignment horizontal="left" vertical="center" indent="1"/>
    </xf>
    <xf numFmtId="4" fontId="2" fillId="5" borderId="52" applyNumberFormat="0" applyProtection="0">
      <alignment horizontal="right" vertical="center"/>
    </xf>
    <xf numFmtId="4" fontId="2" fillId="3" borderId="52" applyNumberFormat="0" applyProtection="0">
      <alignment horizontal="right" vertical="center"/>
    </xf>
    <xf numFmtId="4" fontId="2" fillId="3" borderId="52" applyNumberFormat="0" applyProtection="0">
      <alignment horizontal="right" vertical="center"/>
    </xf>
    <xf numFmtId="4" fontId="2" fillId="3" borderId="52" applyNumberFormat="0" applyProtection="0">
      <alignment horizontal="right" vertical="center"/>
    </xf>
    <xf numFmtId="0" fontId="158" fillId="0" borderId="0" applyNumberFormat="0" applyFill="0" applyBorder="0" applyAlignment="0" applyProtection="0"/>
  </cellStyleXfs>
  <cellXfs count="1042">
    <xf numFmtId="0" fontId="0" fillId="0" borderId="0" xfId="0"/>
    <xf numFmtId="0" fontId="7" fillId="2" borderId="2" xfId="0" applyFont="1" applyFill="1" applyBorder="1" applyAlignment="1">
      <alignment horizontal="left" vertical="center" wrapText="1" readingOrder="1"/>
    </xf>
    <xf numFmtId="167" fontId="7" fillId="0" borderId="0" xfId="1" applyNumberFormat="1" applyFont="1" applyFill="1" applyBorder="1" applyAlignment="1">
      <alignment horizontal="left" vertical="center" wrapText="1" indent="1" readingOrder="1"/>
    </xf>
    <xf numFmtId="167" fontId="7" fillId="2" borderId="0" xfId="1" applyNumberFormat="1" applyFont="1" applyFill="1" applyBorder="1" applyAlignment="1">
      <alignment horizontal="right" vertical="center" wrapText="1" indent="1" readingOrder="1"/>
    </xf>
    <xf numFmtId="0" fontId="10" fillId="0" borderId="0" xfId="0" applyFont="1"/>
    <xf numFmtId="0" fontId="10" fillId="0" borderId="0" xfId="0" applyFont="1" applyAlignment="1">
      <alignment horizontal="right" indent="2"/>
    </xf>
    <xf numFmtId="167" fontId="9" fillId="2" borderId="2" xfId="1" applyNumberFormat="1" applyFont="1" applyFill="1" applyBorder="1" applyAlignment="1">
      <alignment horizontal="right" vertical="center" wrapText="1" indent="1" readingOrder="1"/>
    </xf>
    <xf numFmtId="167" fontId="7" fillId="0" borderId="0" xfId="1" applyNumberFormat="1" applyFont="1" applyFill="1" applyBorder="1" applyAlignment="1">
      <alignment horizontal="right" vertical="center" wrapText="1" indent="1" readingOrder="1"/>
    </xf>
    <xf numFmtId="166" fontId="5" fillId="0" borderId="0" xfId="1" applyNumberFormat="1" applyFont="1" applyFill="1" applyBorder="1" applyAlignment="1">
      <alignment vertical="center" wrapText="1" readingOrder="1"/>
    </xf>
    <xf numFmtId="167" fontId="9" fillId="0" borderId="0" xfId="1" applyNumberFormat="1" applyFont="1" applyFill="1" applyBorder="1" applyAlignment="1">
      <alignment horizontal="right" vertical="center" wrapText="1" indent="1" readingOrder="1"/>
    </xf>
    <xf numFmtId="167" fontId="9" fillId="0" borderId="0" xfId="1" applyNumberFormat="1" applyFont="1" applyFill="1" applyBorder="1" applyAlignment="1">
      <alignment horizontal="left" vertical="center" wrapText="1" indent="1" readingOrder="1"/>
    </xf>
    <xf numFmtId="166" fontId="5" fillId="2" borderId="1" xfId="1" applyNumberFormat="1" applyFont="1" applyFill="1" applyBorder="1" applyAlignment="1">
      <alignment vertical="center" wrapText="1" readingOrder="1"/>
    </xf>
    <xf numFmtId="166" fontId="5" fillId="2" borderId="0" xfId="1" applyNumberFormat="1" applyFont="1" applyFill="1" applyBorder="1" applyAlignment="1">
      <alignment vertical="center" wrapText="1" readingOrder="1"/>
    </xf>
    <xf numFmtId="166" fontId="5" fillId="2" borderId="0" xfId="1" applyNumberFormat="1" applyFont="1" applyFill="1" applyBorder="1" applyAlignment="1">
      <alignment horizontal="right" vertical="center" wrapText="1" indent="1" readingOrder="1"/>
    </xf>
    <xf numFmtId="166" fontId="5" fillId="0" borderId="0" xfId="1" applyNumberFormat="1" applyFont="1" applyFill="1" applyBorder="1" applyAlignment="1">
      <alignment horizontal="right" vertical="center" wrapText="1" indent="1" readingOrder="1"/>
    </xf>
    <xf numFmtId="167" fontId="17" fillId="0" borderId="0" xfId="1" applyNumberFormat="1" applyFont="1" applyFill="1" applyBorder="1" applyAlignment="1">
      <alignment horizontal="right" vertical="center" wrapText="1" indent="1" readingOrder="1"/>
    </xf>
    <xf numFmtId="167" fontId="8" fillId="0" borderId="0" xfId="1" applyNumberFormat="1" applyFont="1" applyFill="1" applyBorder="1" applyAlignment="1">
      <alignment horizontal="right" vertical="center" wrapText="1" indent="1" readingOrder="1"/>
    </xf>
    <xf numFmtId="165" fontId="8" fillId="2" borderId="0" xfId="1" quotePrefix="1" applyNumberFormat="1" applyFont="1" applyFill="1" applyBorder="1" applyAlignment="1">
      <alignment horizontal="left" vertical="center" wrapText="1" readingOrder="1"/>
    </xf>
    <xf numFmtId="167" fontId="9" fillId="0" borderId="0" xfId="1" applyNumberFormat="1" applyFont="1" applyFill="1" applyBorder="1" applyAlignment="1">
      <alignment vertical="center" wrapText="1" readingOrder="1"/>
    </xf>
    <xf numFmtId="165" fontId="8" fillId="0" borderId="0" xfId="1" applyNumberFormat="1" applyFont="1" applyFill="1" applyBorder="1" applyAlignment="1">
      <alignment vertical="center" wrapText="1" readingOrder="1"/>
    </xf>
    <xf numFmtId="0" fontId="6" fillId="0" borderId="0" xfId="0" applyFont="1" applyFill="1" applyBorder="1" applyAlignment="1">
      <alignment horizontal="center" vertical="center" wrapText="1" readingOrder="1"/>
    </xf>
    <xf numFmtId="0" fontId="11" fillId="0" borderId="0" xfId="0" applyFont="1" applyFill="1"/>
    <xf numFmtId="0" fontId="11" fillId="0" borderId="0" xfId="0" applyFont="1" applyFill="1" applyBorder="1"/>
    <xf numFmtId="0" fontId="11" fillId="0" borderId="10" xfId="0" applyFont="1" applyFill="1" applyBorder="1"/>
    <xf numFmtId="166" fontId="6" fillId="0" borderId="0" xfId="1" applyNumberFormat="1" applyFont="1" applyFill="1" applyBorder="1" applyAlignment="1">
      <alignment horizontal="right" vertical="center" wrapText="1" indent="1" readingOrder="1"/>
    </xf>
    <xf numFmtId="167" fontId="6" fillId="0" borderId="0" xfId="1" applyNumberFormat="1" applyFont="1" applyFill="1" applyBorder="1" applyAlignment="1">
      <alignment horizontal="left" vertical="center" wrapText="1" readingOrder="1"/>
    </xf>
    <xf numFmtId="167" fontId="6" fillId="0" borderId="0" xfId="1" applyNumberFormat="1" applyFont="1" applyFill="1" applyBorder="1" applyAlignment="1">
      <alignment horizontal="left" vertical="center" wrapText="1" indent="1" readingOrder="1"/>
    </xf>
    <xf numFmtId="167" fontId="11" fillId="0" borderId="0" xfId="1" applyNumberFormat="1" applyFont="1" applyFill="1" applyBorder="1" applyAlignment="1">
      <alignment horizontal="right" vertical="center" wrapText="1" indent="1" readingOrder="1"/>
    </xf>
    <xf numFmtId="167" fontId="6" fillId="0" borderId="0" xfId="1" applyNumberFormat="1" applyFont="1" applyFill="1" applyBorder="1" applyAlignment="1">
      <alignment horizontal="right" vertical="center" wrapText="1" indent="1" readingOrder="1"/>
    </xf>
    <xf numFmtId="167" fontId="12" fillId="0" borderId="0" xfId="1" applyNumberFormat="1" applyFont="1" applyFill="1" applyBorder="1" applyAlignment="1">
      <alignment horizontal="right" vertical="center" wrapText="1" indent="2" readingOrder="1"/>
    </xf>
    <xf numFmtId="167" fontId="11" fillId="0" borderId="2" xfId="1" applyNumberFormat="1" applyFont="1" applyFill="1" applyBorder="1" applyAlignment="1">
      <alignment horizontal="right" vertical="center" wrapText="1" indent="1" readingOrder="1"/>
    </xf>
    <xf numFmtId="166" fontId="6" fillId="0" borderId="0" xfId="1" applyNumberFormat="1" applyFont="1" applyFill="1" applyBorder="1" applyAlignment="1">
      <alignment vertical="center" wrapText="1" readingOrder="1"/>
    </xf>
    <xf numFmtId="167" fontId="11" fillId="0" borderId="0" xfId="1" applyNumberFormat="1" applyFont="1" applyFill="1" applyBorder="1" applyAlignment="1">
      <alignment horizontal="left" vertical="center" wrapText="1" indent="1" readingOrder="1"/>
    </xf>
    <xf numFmtId="0" fontId="11" fillId="0" borderId="0" xfId="0" applyFont="1" applyFill="1" applyBorder="1" applyAlignment="1">
      <alignment vertical="center" wrapText="1" readingOrder="1"/>
    </xf>
    <xf numFmtId="166" fontId="19" fillId="0" borderId="0" xfId="1" applyNumberFormat="1" applyFont="1" applyFill="1" applyBorder="1" applyAlignment="1">
      <alignment horizontal="right" vertical="center" wrapText="1" indent="2" readingOrder="1"/>
    </xf>
    <xf numFmtId="165" fontId="6" fillId="0" borderId="0" xfId="1" applyNumberFormat="1" applyFont="1" applyFill="1" applyBorder="1" applyAlignment="1">
      <alignment horizontal="right" vertical="center" wrapText="1" indent="1" readingOrder="1"/>
    </xf>
    <xf numFmtId="165" fontId="6" fillId="0" borderId="0" xfId="1" applyNumberFormat="1" applyFont="1" applyFill="1" applyBorder="1" applyAlignment="1">
      <alignment horizontal="left" vertical="center" wrapText="1" readingOrder="1"/>
    </xf>
    <xf numFmtId="166" fontId="19" fillId="0" borderId="0" xfId="1" applyNumberFormat="1" applyFont="1" applyFill="1" applyBorder="1" applyAlignment="1">
      <alignment vertical="center" wrapText="1" readingOrder="1"/>
    </xf>
    <xf numFmtId="167" fontId="6" fillId="0" borderId="4" xfId="1" applyNumberFormat="1" applyFont="1" applyFill="1" applyBorder="1" applyAlignment="1">
      <alignment horizontal="left" vertical="center" wrapText="1" readingOrder="1"/>
    </xf>
    <xf numFmtId="167" fontId="11" fillId="0" borderId="0" xfId="1" applyNumberFormat="1" applyFont="1" applyFill="1" applyBorder="1" applyAlignment="1">
      <alignment horizontal="center" vertical="center" wrapText="1" readingOrder="1"/>
    </xf>
    <xf numFmtId="170" fontId="11" fillId="0" borderId="0" xfId="1" applyNumberFormat="1" applyFont="1" applyFill="1" applyBorder="1" applyAlignment="1">
      <alignment horizontal="left" vertical="center" wrapText="1" readingOrder="1"/>
    </xf>
    <xf numFmtId="168" fontId="11" fillId="0" borderId="0" xfId="1" applyNumberFormat="1" applyFont="1" applyFill="1" applyBorder="1" applyAlignment="1">
      <alignment horizontal="right" vertical="center" wrapText="1" indent="1" readingOrder="1"/>
    </xf>
    <xf numFmtId="168" fontId="6" fillId="0" borderId="9" xfId="1" applyNumberFormat="1" applyFont="1" applyFill="1" applyBorder="1" applyAlignment="1">
      <alignment horizontal="right" vertical="center" wrapText="1" indent="2" readingOrder="1"/>
    </xf>
    <xf numFmtId="0" fontId="10" fillId="0" borderId="7" xfId="0" applyFont="1" applyBorder="1" applyAlignment="1">
      <alignment horizontal="right" indent="2"/>
    </xf>
    <xf numFmtId="9" fontId="10" fillId="2" borderId="7" xfId="3" applyFont="1" applyFill="1" applyBorder="1" applyAlignment="1">
      <alignment horizontal="right" indent="2"/>
    </xf>
    <xf numFmtId="169" fontId="6" fillId="0" borderId="9" xfId="1" applyNumberFormat="1" applyFont="1" applyFill="1" applyBorder="1" applyAlignment="1">
      <alignment horizontal="right" vertical="center" wrapText="1" indent="2" readingOrder="1"/>
    </xf>
    <xf numFmtId="169" fontId="11" fillId="0" borderId="9" xfId="1" applyNumberFormat="1" applyFont="1" applyFill="1" applyBorder="1" applyAlignment="1">
      <alignment horizontal="right" vertical="center" wrapText="1" indent="2" readingOrder="1"/>
    </xf>
    <xf numFmtId="167" fontId="12" fillId="0" borderId="7" xfId="1" applyNumberFormat="1" applyFont="1" applyFill="1" applyBorder="1" applyAlignment="1">
      <alignment horizontal="right" vertical="center" wrapText="1" indent="2" readingOrder="1"/>
    </xf>
    <xf numFmtId="167" fontId="7" fillId="2" borderId="0" xfId="1" applyNumberFormat="1" applyFont="1" applyFill="1" applyBorder="1" applyAlignment="1">
      <alignment horizontal="right" vertical="center" wrapText="1" indent="2" readingOrder="1"/>
    </xf>
    <xf numFmtId="177" fontId="7" fillId="2" borderId="0" xfId="1" applyNumberFormat="1" applyFont="1" applyFill="1" applyBorder="1" applyAlignment="1">
      <alignment horizontal="right" vertical="center" wrapText="1" indent="2" readingOrder="1"/>
    </xf>
    <xf numFmtId="9" fontId="10" fillId="2" borderId="0" xfId="0" applyNumberFormat="1" applyFont="1" applyFill="1" applyAlignment="1">
      <alignment horizontal="right" indent="2"/>
    </xf>
    <xf numFmtId="168" fontId="6" fillId="0" borderId="0" xfId="1" applyNumberFormat="1" applyFont="1" applyFill="1" applyBorder="1" applyAlignment="1">
      <alignment horizontal="right" vertical="center" wrapText="1" indent="2" readingOrder="1"/>
    </xf>
    <xf numFmtId="168" fontId="6" fillId="0" borderId="7" xfId="1" applyNumberFormat="1" applyFont="1" applyFill="1" applyBorder="1" applyAlignment="1">
      <alignment horizontal="right" vertical="center" wrapText="1" indent="2" readingOrder="1"/>
    </xf>
    <xf numFmtId="177" fontId="7" fillId="2" borderId="7" xfId="1" applyNumberFormat="1" applyFont="1" applyFill="1" applyBorder="1" applyAlignment="1">
      <alignment horizontal="right" vertical="center" wrapText="1" indent="2" readingOrder="1"/>
    </xf>
    <xf numFmtId="9" fontId="10" fillId="2" borderId="7" xfId="0" applyNumberFormat="1" applyFont="1" applyFill="1" applyBorder="1" applyAlignment="1">
      <alignment horizontal="right" indent="2"/>
    </xf>
    <xf numFmtId="0" fontId="10" fillId="2" borderId="0" xfId="0" applyFont="1" applyFill="1" applyAlignment="1">
      <alignment horizontal="right" indent="2"/>
    </xf>
    <xf numFmtId="173" fontId="10" fillId="2" borderId="0" xfId="3" applyNumberFormat="1" applyFont="1" applyFill="1" applyBorder="1" applyAlignment="1">
      <alignment horizontal="right" indent="2"/>
    </xf>
    <xf numFmtId="167" fontId="7" fillId="2" borderId="7" xfId="1" applyNumberFormat="1" applyFont="1" applyFill="1" applyBorder="1" applyAlignment="1">
      <alignment horizontal="right" vertical="center" wrapText="1" indent="2" readingOrder="1"/>
    </xf>
    <xf numFmtId="167" fontId="9" fillId="2" borderId="0" xfId="1" applyNumberFormat="1" applyFont="1" applyFill="1" applyBorder="1" applyAlignment="1">
      <alignment horizontal="right" vertical="center" wrapText="1" indent="1" readingOrder="1"/>
    </xf>
    <xf numFmtId="0" fontId="0" fillId="0" borderId="0" xfId="0"/>
    <xf numFmtId="0" fontId="10" fillId="2" borderId="0" xfId="0" applyFont="1" applyFill="1"/>
    <xf numFmtId="165" fontId="7" fillId="0" borderId="0" xfId="1" applyNumberFormat="1" applyFont="1" applyFill="1" applyBorder="1" applyAlignment="1">
      <alignment horizontal="left" vertical="center" wrapText="1" readingOrder="1"/>
    </xf>
    <xf numFmtId="165" fontId="5" fillId="0" borderId="0" xfId="1" applyNumberFormat="1" applyFont="1" applyFill="1" applyBorder="1" applyAlignment="1">
      <alignment horizontal="right" vertical="center" wrapText="1" indent="1" readingOrder="1"/>
    </xf>
    <xf numFmtId="165" fontId="9" fillId="0" borderId="0" xfId="1" applyNumberFormat="1" applyFont="1" applyFill="1" applyBorder="1" applyAlignment="1">
      <alignment horizontal="left" vertical="center" wrapText="1" readingOrder="1"/>
    </xf>
    <xf numFmtId="9" fontId="10" fillId="2" borderId="0" xfId="3" applyFont="1" applyFill="1" applyBorder="1" applyAlignment="1">
      <alignment horizontal="right" indent="2"/>
    </xf>
    <xf numFmtId="9" fontId="10" fillId="2" borderId="0" xfId="3" applyFont="1" applyFill="1" applyAlignment="1">
      <alignment horizontal="right" indent="2"/>
    </xf>
    <xf numFmtId="168" fontId="11" fillId="0" borderId="9" xfId="1" applyNumberFormat="1" applyFont="1" applyFill="1" applyBorder="1" applyAlignment="1">
      <alignment horizontal="right" vertical="center" wrapText="1" indent="2" readingOrder="1"/>
    </xf>
    <xf numFmtId="0" fontId="10" fillId="2" borderId="7" xfId="0" applyFont="1" applyFill="1" applyBorder="1" applyAlignment="1">
      <alignment horizontal="right" indent="2"/>
    </xf>
    <xf numFmtId="0" fontId="7" fillId="2" borderId="7" xfId="0" applyFont="1" applyFill="1" applyBorder="1" applyAlignment="1">
      <alignment horizontal="right" vertical="center" wrapText="1" indent="2" readingOrder="1"/>
    </xf>
    <xf numFmtId="49" fontId="10" fillId="2" borderId="0" xfId="0" applyNumberFormat="1" applyFont="1" applyFill="1"/>
    <xf numFmtId="0" fontId="10" fillId="2" borderId="0" xfId="0" applyFont="1" applyFill="1" applyAlignment="1">
      <alignment vertical="top"/>
    </xf>
    <xf numFmtId="0" fontId="10" fillId="0" borderId="0" xfId="0" applyFont="1" applyAlignment="1">
      <alignment vertical="top"/>
    </xf>
    <xf numFmtId="0" fontId="10" fillId="2" borderId="7" xfId="0" applyFont="1" applyFill="1" applyBorder="1" applyAlignment="1">
      <alignment horizontal="right" vertical="top"/>
    </xf>
    <xf numFmtId="0" fontId="10" fillId="2" borderId="0" xfId="0" applyFont="1" applyFill="1" applyAlignment="1">
      <alignment horizontal="right" vertical="top"/>
    </xf>
    <xf numFmtId="0" fontId="11" fillId="2" borderId="0" xfId="0" applyFont="1" applyFill="1"/>
    <xf numFmtId="0" fontId="5" fillId="2" borderId="0" xfId="0" applyFont="1" applyFill="1" applyAlignment="1">
      <alignment horizontal="center" vertical="center"/>
    </xf>
    <xf numFmtId="187" fontId="19" fillId="0" borderId="0" xfId="1" applyNumberFormat="1" applyFont="1" applyFill="1" applyBorder="1" applyAlignment="1">
      <alignment horizontal="right" vertical="center" wrapText="1" indent="2" readingOrder="1"/>
    </xf>
    <xf numFmtId="166" fontId="79" fillId="0" borderId="0" xfId="1" applyNumberFormat="1" applyFont="1" applyFill="1" applyBorder="1" applyAlignment="1">
      <alignment horizontal="center" vertical="center" wrapText="1" readingOrder="1"/>
    </xf>
    <xf numFmtId="9" fontId="12" fillId="0" borderId="0" xfId="3" applyFont="1" applyFill="1" applyBorder="1" applyAlignment="1">
      <alignment horizontal="right" vertical="center" wrapText="1" indent="2" readingOrder="1"/>
    </xf>
    <xf numFmtId="9" fontId="12" fillId="0" borderId="7" xfId="3" applyFont="1" applyFill="1" applyBorder="1" applyAlignment="1">
      <alignment horizontal="right" vertical="center" wrapText="1" indent="2" readingOrder="1"/>
    </xf>
    <xf numFmtId="171" fontId="10" fillId="2" borderId="0" xfId="0" applyNumberFormat="1" applyFont="1" applyFill="1"/>
    <xf numFmtId="167" fontId="80" fillId="2" borderId="0" xfId="1" applyNumberFormat="1" applyFont="1" applyFill="1" applyBorder="1" applyAlignment="1">
      <alignment horizontal="right" vertical="center" wrapText="1" indent="1" readingOrder="1"/>
    </xf>
    <xf numFmtId="166" fontId="82" fillId="2" borderId="0" xfId="1" applyNumberFormat="1" applyFont="1" applyFill="1" applyBorder="1" applyAlignment="1">
      <alignment vertical="center" readingOrder="1"/>
    </xf>
    <xf numFmtId="164" fontId="21" fillId="0" borderId="0" xfId="1" applyFont="1" applyFill="1" applyBorder="1" applyAlignment="1">
      <alignment horizontal="left" vertical="top" readingOrder="1"/>
    </xf>
    <xf numFmtId="9" fontId="10" fillId="2" borderId="0" xfId="3" applyFont="1" applyFill="1" applyBorder="1" applyAlignment="1"/>
    <xf numFmtId="9" fontId="10" fillId="2" borderId="0" xfId="0" applyNumberFormat="1" applyFont="1" applyFill="1"/>
    <xf numFmtId="0" fontId="78" fillId="2" borderId="0" xfId="0" applyFont="1" applyFill="1" applyAlignment="1">
      <alignment vertical="top"/>
    </xf>
    <xf numFmtId="0" fontId="11" fillId="0" borderId="0" xfId="0" applyFont="1" applyFill="1" applyAlignment="1">
      <alignment horizontal="center" vertical="center"/>
    </xf>
    <xf numFmtId="0" fontId="11" fillId="0" borderId="63" xfId="0" applyFont="1" applyFill="1" applyBorder="1"/>
    <xf numFmtId="167" fontId="11" fillId="0" borderId="0" xfId="1" applyNumberFormat="1" applyFont="1" applyFill="1" applyBorder="1" applyAlignment="1">
      <alignment horizontal="left" vertical="center" wrapText="1" readingOrder="1"/>
    </xf>
    <xf numFmtId="168" fontId="11" fillId="0" borderId="7" xfId="1" applyNumberFormat="1" applyFont="1" applyFill="1" applyBorder="1" applyAlignment="1">
      <alignment horizontal="right" vertical="center" wrapText="1" indent="2" readingOrder="1"/>
    </xf>
    <xf numFmtId="168" fontId="11" fillId="0" borderId="0" xfId="1" applyNumberFormat="1" applyFont="1" applyFill="1" applyBorder="1" applyAlignment="1">
      <alignment horizontal="right" vertical="center" wrapText="1" indent="2" readingOrder="1"/>
    </xf>
    <xf numFmtId="167" fontId="12" fillId="0" borderId="0" xfId="1" applyNumberFormat="1" applyFont="1" applyFill="1" applyBorder="1" applyAlignment="1">
      <alignment horizontal="left" vertical="center" wrapText="1" indent="2" readingOrder="1"/>
    </xf>
    <xf numFmtId="168" fontId="12" fillId="0" borderId="0" xfId="1" applyNumberFormat="1" applyFont="1" applyFill="1" applyBorder="1" applyAlignment="1">
      <alignment horizontal="right" vertical="center" wrapText="1" indent="2" readingOrder="1"/>
    </xf>
    <xf numFmtId="167" fontId="95" fillId="0" borderId="0" xfId="1" applyNumberFormat="1" applyFont="1" applyFill="1" applyBorder="1" applyAlignment="1">
      <alignment horizontal="left" vertical="center" wrapText="1" indent="1" readingOrder="1"/>
    </xf>
    <xf numFmtId="167" fontId="6" fillId="0" borderId="0" xfId="1" applyNumberFormat="1" applyFont="1" applyFill="1" applyBorder="1" applyAlignment="1">
      <alignment vertical="center" wrapText="1" readingOrder="1"/>
    </xf>
    <xf numFmtId="0" fontId="6" fillId="0" borderId="0" xfId="0" applyFont="1" applyFill="1" applyBorder="1" applyAlignment="1">
      <alignment vertical="center" wrapText="1" readingOrder="1"/>
    </xf>
    <xf numFmtId="167" fontId="12" fillId="0" borderId="0" xfId="1" applyNumberFormat="1" applyFont="1" applyFill="1" applyBorder="1" applyAlignment="1">
      <alignment vertical="center" wrapText="1" readingOrder="1"/>
    </xf>
    <xf numFmtId="167" fontId="12" fillId="0" borderId="0" xfId="1" applyNumberFormat="1" applyFont="1" applyFill="1" applyBorder="1" applyAlignment="1">
      <alignment horizontal="right" vertical="center" wrapText="1" indent="1" readingOrder="1"/>
    </xf>
    <xf numFmtId="167" fontId="11" fillId="0" borderId="0" xfId="1" applyNumberFormat="1" applyFont="1" applyFill="1" applyBorder="1" applyAlignment="1">
      <alignment horizontal="left" vertical="center" wrapText="1" indent="2" readingOrder="1"/>
    </xf>
    <xf numFmtId="165" fontId="6" fillId="0" borderId="0" xfId="1" applyNumberFormat="1" applyFont="1" applyFill="1" applyBorder="1" applyAlignment="1">
      <alignment vertical="center" wrapText="1" readingOrder="1"/>
    </xf>
    <xf numFmtId="165" fontId="11" fillId="0" borderId="0" xfId="1" applyNumberFormat="1" applyFont="1" applyFill="1" applyBorder="1" applyAlignment="1">
      <alignment vertical="center" readingOrder="1"/>
    </xf>
    <xf numFmtId="169" fontId="11" fillId="0" borderId="0" xfId="1" applyNumberFormat="1" applyFont="1" applyFill="1" applyBorder="1" applyAlignment="1">
      <alignment horizontal="right" vertical="center" wrapText="1" indent="2" readingOrder="1"/>
    </xf>
    <xf numFmtId="167" fontId="6" fillId="0" borderId="2" xfId="1" applyNumberFormat="1" applyFont="1" applyFill="1" applyBorder="1" applyAlignment="1">
      <alignment vertical="center" wrapText="1" readingOrder="1"/>
    </xf>
    <xf numFmtId="167" fontId="12" fillId="0" borderId="2" xfId="1" applyNumberFormat="1" applyFont="1" applyFill="1" applyBorder="1" applyAlignment="1">
      <alignment vertical="center" wrapText="1" readingOrder="1"/>
    </xf>
    <xf numFmtId="167" fontId="12" fillId="0" borderId="2" xfId="1" applyNumberFormat="1" applyFont="1" applyFill="1" applyBorder="1" applyAlignment="1">
      <alignment horizontal="right" vertical="center" wrapText="1" indent="1" readingOrder="1"/>
    </xf>
    <xf numFmtId="167" fontId="6" fillId="0" borderId="2" xfId="1" applyNumberFormat="1" applyFont="1" applyFill="1" applyBorder="1" applyAlignment="1">
      <alignment horizontal="left" vertical="center" wrapText="1" indent="1" readingOrder="1"/>
    </xf>
    <xf numFmtId="167" fontId="11" fillId="0" borderId="2" xfId="1" applyNumberFormat="1" applyFont="1" applyFill="1" applyBorder="1" applyAlignment="1">
      <alignment horizontal="left" vertical="center" wrapText="1" indent="2" readingOrder="1"/>
    </xf>
    <xf numFmtId="167" fontId="11" fillId="0" borderId="2" xfId="1" applyNumberFormat="1" applyFont="1" applyFill="1" applyBorder="1" applyAlignment="1">
      <alignment horizontal="left" vertical="center" wrapText="1" indent="1" readingOrder="1"/>
    </xf>
    <xf numFmtId="165" fontId="7" fillId="0" borderId="0" xfId="1" applyNumberFormat="1" applyFont="1" applyFill="1" applyBorder="1" applyAlignment="1">
      <alignment vertical="center" wrapText="1" readingOrder="1"/>
    </xf>
    <xf numFmtId="170" fontId="9" fillId="0" borderId="0" xfId="1" applyNumberFormat="1" applyFont="1" applyFill="1" applyBorder="1" applyAlignment="1">
      <alignment vertical="center" readingOrder="1"/>
    </xf>
    <xf numFmtId="170" fontId="9" fillId="0" borderId="0" xfId="1" applyNumberFormat="1" applyFont="1" applyFill="1" applyBorder="1" applyAlignment="1">
      <alignment horizontal="right" vertical="center" wrapText="1" indent="1" readingOrder="1"/>
    </xf>
    <xf numFmtId="165" fontId="8" fillId="0" borderId="0" xfId="1" applyNumberFormat="1" applyFont="1" applyFill="1" applyBorder="1" applyAlignment="1">
      <alignment vertical="center" readingOrder="1"/>
    </xf>
    <xf numFmtId="174" fontId="9" fillId="0" borderId="0" xfId="1" applyNumberFormat="1" applyFont="1" applyFill="1" applyBorder="1" applyAlignment="1">
      <alignment horizontal="right" vertical="center" wrapText="1" indent="1" readingOrder="1"/>
    </xf>
    <xf numFmtId="167" fontId="7" fillId="0" borderId="0" xfId="1" applyNumberFormat="1" applyFont="1" applyFill="1" applyBorder="1" applyAlignment="1">
      <alignment vertical="center" wrapText="1" readingOrder="1"/>
    </xf>
    <xf numFmtId="0" fontId="107" fillId="2" borderId="0" xfId="0" applyFont="1" applyFill="1" applyAlignment="1">
      <alignment horizontal="right" indent="2"/>
    </xf>
    <xf numFmtId="0" fontId="6" fillId="2" borderId="73" xfId="0" applyFont="1" applyFill="1" applyBorder="1" applyAlignment="1">
      <alignment horizontal="center" vertical="center" wrapText="1" readingOrder="1"/>
    </xf>
    <xf numFmtId="167" fontId="7" fillId="2" borderId="2" xfId="1" applyNumberFormat="1" applyFont="1" applyFill="1" applyBorder="1" applyAlignment="1">
      <alignment vertical="center" wrapText="1" readingOrder="1"/>
    </xf>
    <xf numFmtId="167" fontId="8" fillId="2" borderId="2" xfId="1" applyNumberFormat="1" applyFont="1" applyFill="1" applyBorder="1" applyAlignment="1">
      <alignment vertical="center" wrapText="1" readingOrder="1"/>
    </xf>
    <xf numFmtId="167" fontId="8" fillId="2" borderId="2" xfId="1" applyNumberFormat="1" applyFont="1" applyFill="1" applyBorder="1" applyAlignment="1">
      <alignment horizontal="right" vertical="center" wrapText="1" indent="1" readingOrder="1"/>
    </xf>
    <xf numFmtId="0" fontId="9" fillId="2" borderId="74" xfId="0" applyFont="1" applyFill="1" applyBorder="1" applyAlignment="1">
      <alignment horizontal="left" vertical="center" wrapText="1" readingOrder="1"/>
    </xf>
    <xf numFmtId="0" fontId="9" fillId="2" borderId="74" xfId="0" applyFont="1" applyFill="1" applyBorder="1" applyAlignment="1">
      <alignment horizontal="center" vertical="center" wrapText="1" readingOrder="1"/>
    </xf>
    <xf numFmtId="0" fontId="9" fillId="2" borderId="74" xfId="0" applyFont="1" applyFill="1" applyBorder="1" applyAlignment="1">
      <alignment horizontal="right" vertical="center" wrapText="1" readingOrder="1"/>
    </xf>
    <xf numFmtId="0" fontId="7" fillId="2" borderId="74" xfId="0" applyFont="1" applyFill="1" applyBorder="1" applyAlignment="1">
      <alignment horizontal="left" vertical="center" wrapText="1" readingOrder="1"/>
    </xf>
    <xf numFmtId="0" fontId="7" fillId="2" borderId="74" xfId="0" applyFont="1" applyFill="1" applyBorder="1" applyAlignment="1">
      <alignment horizontal="center" vertical="center" wrapText="1" readingOrder="1"/>
    </xf>
    <xf numFmtId="0" fontId="9" fillId="2" borderId="2" xfId="0" applyFont="1" applyFill="1" applyBorder="1" applyAlignment="1">
      <alignment horizontal="left" vertical="center" wrapText="1" readingOrder="1"/>
    </xf>
    <xf numFmtId="0" fontId="9" fillId="2" borderId="2" xfId="0" applyFont="1" applyFill="1" applyBorder="1" applyAlignment="1">
      <alignment horizontal="center" vertical="center" wrapText="1" readingOrder="1"/>
    </xf>
    <xf numFmtId="0" fontId="9" fillId="2" borderId="2" xfId="0" applyFont="1" applyFill="1" applyBorder="1" applyAlignment="1">
      <alignment horizontal="right" vertical="center" wrapText="1" readingOrder="1"/>
    </xf>
    <xf numFmtId="0" fontId="9" fillId="2" borderId="75" xfId="0" applyFont="1" applyFill="1" applyBorder="1" applyAlignment="1">
      <alignment horizontal="left" vertical="center" wrapText="1" readingOrder="1"/>
    </xf>
    <xf numFmtId="0" fontId="9" fillId="2" borderId="75" xfId="0" applyFont="1" applyFill="1" applyBorder="1" applyAlignment="1">
      <alignment horizontal="center" vertical="center" wrapText="1" readingOrder="1"/>
    </xf>
    <xf numFmtId="0" fontId="9" fillId="2" borderId="75" xfId="0" applyFont="1" applyFill="1" applyBorder="1" applyAlignment="1">
      <alignment horizontal="right" vertical="center" wrapText="1" readingOrder="1"/>
    </xf>
    <xf numFmtId="167" fontId="7" fillId="2" borderId="2" xfId="1" applyNumberFormat="1" applyFont="1" applyFill="1" applyBorder="1" applyAlignment="1">
      <alignment horizontal="left" vertical="center" wrapText="1" indent="1" readingOrder="1"/>
    </xf>
    <xf numFmtId="167" fontId="9" fillId="75" borderId="2" xfId="1" applyNumberFormat="1" applyFont="1" applyFill="1" applyBorder="1" applyAlignment="1">
      <alignment horizontal="right" vertical="center" wrapText="1" indent="1" readingOrder="1"/>
    </xf>
    <xf numFmtId="0" fontId="7" fillId="76" borderId="74" xfId="0" applyFont="1" applyFill="1" applyBorder="1" applyAlignment="1">
      <alignment horizontal="left" vertical="center" wrapText="1" readingOrder="1"/>
    </xf>
    <xf numFmtId="167" fontId="9" fillId="2" borderId="2" xfId="1" applyNumberFormat="1" applyFont="1" applyFill="1" applyBorder="1" applyAlignment="1">
      <alignment horizontal="left" vertical="center" wrapText="1" indent="2" readingOrder="1"/>
    </xf>
    <xf numFmtId="167" fontId="9" fillId="2" borderId="2" xfId="1" applyNumberFormat="1" applyFont="1" applyFill="1" applyBorder="1" applyAlignment="1">
      <alignment horizontal="left" vertical="center" wrapText="1" indent="1" readingOrder="1"/>
    </xf>
    <xf numFmtId="167" fontId="89" fillId="0" borderId="0" xfId="1" applyNumberFormat="1" applyFont="1" applyFill="1" applyBorder="1" applyAlignment="1">
      <alignment horizontal="right" vertical="center" wrapText="1" indent="1" readingOrder="1"/>
    </xf>
    <xf numFmtId="167" fontId="89" fillId="0" borderId="0" xfId="1" applyNumberFormat="1" applyFont="1" applyFill="1" applyBorder="1" applyAlignment="1">
      <alignment horizontal="left" vertical="center" wrapText="1" indent="1" readingOrder="1"/>
    </xf>
    <xf numFmtId="0" fontId="10" fillId="2" borderId="7" xfId="0" applyFont="1" applyFill="1" applyBorder="1"/>
    <xf numFmtId="167" fontId="8" fillId="0" borderId="0" xfId="1" applyNumberFormat="1" applyFont="1" applyFill="1" applyBorder="1" applyAlignment="1">
      <alignment vertical="center" wrapText="1" readingOrder="1"/>
    </xf>
    <xf numFmtId="167" fontId="9" fillId="0" borderId="0" xfId="1" applyNumberFormat="1" applyFont="1" applyFill="1" applyBorder="1" applyAlignment="1">
      <alignment horizontal="left" vertical="center" wrapText="1" indent="2" readingOrder="1"/>
    </xf>
    <xf numFmtId="0" fontId="10" fillId="0" borderId="7" xfId="0" applyFont="1" applyBorder="1"/>
    <xf numFmtId="0" fontId="0" fillId="2" borderId="0" xfId="0" applyFill="1"/>
    <xf numFmtId="0" fontId="111" fillId="2" borderId="0" xfId="0" applyFont="1" applyFill="1"/>
    <xf numFmtId="0" fontId="112" fillId="2" borderId="0" xfId="0" applyFont="1" applyFill="1" applyAlignment="1">
      <alignment horizontal="justify" vertical="center" readingOrder="1"/>
    </xf>
    <xf numFmtId="168" fontId="10" fillId="2" borderId="0" xfId="0" applyNumberFormat="1" applyFont="1" applyFill="1" applyAlignment="1">
      <alignment horizontal="center" vertical="center" wrapText="1" readingOrder="1"/>
    </xf>
    <xf numFmtId="0" fontId="10" fillId="2" borderId="0" xfId="0" applyFont="1" applyFill="1" applyAlignment="1">
      <alignment horizontal="center" vertical="center" wrapText="1" readingOrder="1"/>
    </xf>
    <xf numFmtId="0" fontId="0" fillId="77" borderId="0" xfId="0" applyFill="1"/>
    <xf numFmtId="0" fontId="24" fillId="77" borderId="0" xfId="0" applyFont="1" applyFill="1"/>
    <xf numFmtId="167" fontId="6" fillId="70" borderId="0" xfId="1" applyNumberFormat="1" applyFont="1" applyFill="1" applyBorder="1" applyAlignment="1">
      <alignment horizontal="right" vertical="center" wrapText="1" indent="2" readingOrder="1"/>
    </xf>
    <xf numFmtId="9" fontId="11" fillId="2" borderId="0" xfId="0" applyNumberFormat="1" applyFont="1" applyFill="1" applyAlignment="1">
      <alignment horizontal="right" indent="2"/>
    </xf>
    <xf numFmtId="1" fontId="113" fillId="2" borderId="0" xfId="0" applyNumberFormat="1" applyFont="1" applyFill="1"/>
    <xf numFmtId="0" fontId="113" fillId="2" borderId="0" xfId="0" applyFont="1" applyFill="1" applyAlignment="1">
      <alignment horizontal="left" indent="2"/>
    </xf>
    <xf numFmtId="0" fontId="114" fillId="2" borderId="0" xfId="0" applyFont="1" applyFill="1" applyAlignment="1">
      <alignment horizontal="right" indent="2"/>
    </xf>
    <xf numFmtId="0" fontId="114" fillId="0" borderId="0" xfId="0" applyFont="1"/>
    <xf numFmtId="0" fontId="114" fillId="2" borderId="0" xfId="0" applyFont="1" applyFill="1"/>
    <xf numFmtId="0" fontId="114" fillId="2" borderId="0" xfId="0" applyFont="1" applyFill="1" applyAlignment="1">
      <alignment horizontal="left" indent="2"/>
    </xf>
    <xf numFmtId="0" fontId="114" fillId="2" borderId="0" xfId="0" applyFont="1" applyFill="1" applyAlignment="1">
      <alignment horizontal="left" vertical="center"/>
    </xf>
    <xf numFmtId="165" fontId="5" fillId="2" borderId="0" xfId="1" applyNumberFormat="1" applyFont="1" applyFill="1" applyBorder="1" applyAlignment="1">
      <alignment horizontal="right" vertical="center" wrapText="1" indent="1" readingOrder="1"/>
    </xf>
    <xf numFmtId="168" fontId="6" fillId="2" borderId="7" xfId="1" applyNumberFormat="1" applyFont="1" applyFill="1" applyBorder="1" applyAlignment="1">
      <alignment horizontal="right" vertical="center" wrapText="1" indent="2" readingOrder="1"/>
    </xf>
    <xf numFmtId="168" fontId="6" fillId="2" borderId="0" xfId="1" applyNumberFormat="1" applyFont="1" applyFill="1" applyBorder="1" applyAlignment="1">
      <alignment horizontal="right" vertical="center" wrapText="1" indent="2" readingOrder="1"/>
    </xf>
    <xf numFmtId="166" fontId="6" fillId="2" borderId="0" xfId="1" applyNumberFormat="1" applyFont="1" applyFill="1" applyBorder="1" applyAlignment="1">
      <alignment horizontal="right" vertical="center" wrapText="1" indent="1" readingOrder="1"/>
    </xf>
    <xf numFmtId="166" fontId="6" fillId="2" borderId="0" xfId="1" applyNumberFormat="1" applyFont="1" applyFill="1" applyBorder="1" applyAlignment="1">
      <alignment horizontal="center" vertical="center" wrapText="1" readingOrder="1"/>
    </xf>
    <xf numFmtId="167" fontId="11" fillId="2" borderId="0" xfId="1" applyNumberFormat="1" applyFont="1" applyFill="1" applyBorder="1" applyAlignment="1">
      <alignment horizontal="right" vertical="center" wrapText="1" indent="1" readingOrder="1"/>
    </xf>
    <xf numFmtId="165" fontId="6" fillId="2" borderId="0" xfId="1" applyNumberFormat="1" applyFont="1" applyFill="1" applyBorder="1" applyAlignment="1">
      <alignment horizontal="left" vertical="center" wrapText="1" readingOrder="1"/>
    </xf>
    <xf numFmtId="167" fontId="6" fillId="2" borderId="0" xfId="1" applyNumberFormat="1" applyFont="1" applyFill="1" applyBorder="1" applyAlignment="1">
      <alignment horizontal="right" vertical="center" wrapText="1" indent="1" readingOrder="1"/>
    </xf>
    <xf numFmtId="166" fontId="6" fillId="2" borderId="1" xfId="1" applyNumberFormat="1" applyFont="1" applyFill="1" applyBorder="1" applyAlignment="1">
      <alignment vertical="center" wrapText="1" readingOrder="1"/>
    </xf>
    <xf numFmtId="166" fontId="6" fillId="2" borderId="0" xfId="1" applyNumberFormat="1" applyFont="1" applyFill="1" applyBorder="1" applyAlignment="1">
      <alignment vertical="center" wrapText="1" readingOrder="1"/>
    </xf>
    <xf numFmtId="0" fontId="6" fillId="2" borderId="2" xfId="0" applyFont="1" applyFill="1" applyBorder="1" applyAlignment="1">
      <alignment horizontal="left" vertical="center" wrapText="1" readingOrder="1"/>
    </xf>
    <xf numFmtId="167" fontId="11" fillId="2" borderId="2" xfId="1" applyNumberFormat="1" applyFont="1" applyFill="1" applyBorder="1" applyAlignment="1">
      <alignment horizontal="right" vertical="center" wrapText="1" indent="1" readingOrder="1"/>
    </xf>
    <xf numFmtId="167" fontId="6" fillId="2" borderId="7" xfId="1" applyNumberFormat="1" applyFont="1" applyFill="1" applyBorder="1" applyAlignment="1">
      <alignment horizontal="right" vertical="center" wrapText="1" indent="2" readingOrder="1"/>
    </xf>
    <xf numFmtId="167" fontId="6" fillId="2" borderId="0" xfId="1" applyNumberFormat="1" applyFont="1" applyFill="1" applyBorder="1" applyAlignment="1">
      <alignment horizontal="right" vertical="center" wrapText="1" indent="2" readingOrder="1"/>
    </xf>
    <xf numFmtId="0" fontId="11" fillId="2" borderId="7" xfId="0" applyFont="1" applyFill="1" applyBorder="1" applyAlignment="1">
      <alignment horizontal="right" indent="2"/>
    </xf>
    <xf numFmtId="49" fontId="11" fillId="2" borderId="0" xfId="0" applyNumberFormat="1" applyFont="1" applyFill="1"/>
    <xf numFmtId="0" fontId="11" fillId="2" borderId="0" xfId="0" quotePrefix="1" applyFont="1" applyFill="1"/>
    <xf numFmtId="0" fontId="11" fillId="2" borderId="0" xfId="0" applyFont="1" applyFill="1" applyAlignment="1">
      <alignment horizontal="right" indent="2"/>
    </xf>
    <xf numFmtId="167" fontId="6" fillId="2" borderId="0" xfId="1" applyNumberFormat="1" applyFont="1" applyFill="1" applyBorder="1" applyAlignment="1">
      <alignment horizontal="left" vertical="center" wrapText="1" indent="1" readingOrder="1"/>
    </xf>
    <xf numFmtId="167" fontId="11" fillId="2" borderId="0" xfId="1" applyNumberFormat="1" applyFont="1" applyFill="1" applyBorder="1" applyAlignment="1">
      <alignment horizontal="left" vertical="center" wrapText="1" indent="1" readingOrder="1"/>
    </xf>
    <xf numFmtId="9" fontId="11" fillId="0" borderId="0" xfId="3" applyFont="1" applyFill="1" applyBorder="1" applyAlignment="1">
      <alignment horizontal="right" vertical="center" wrapText="1" indent="1" readingOrder="1"/>
    </xf>
    <xf numFmtId="165" fontId="109" fillId="0" borderId="0" xfId="1" applyNumberFormat="1" applyFont="1" applyFill="1" applyBorder="1" applyAlignment="1">
      <alignment horizontal="left" vertical="center" readingOrder="1"/>
    </xf>
    <xf numFmtId="166" fontId="19" fillId="0" borderId="0" xfId="1" applyNumberFormat="1" applyFont="1" applyFill="1" applyBorder="1" applyAlignment="1">
      <alignment vertical="center" readingOrder="1"/>
    </xf>
    <xf numFmtId="168" fontId="23" fillId="0" borderId="7" xfId="1" applyNumberFormat="1" applyFont="1" applyFill="1" applyBorder="1" applyAlignment="1">
      <alignment horizontal="right" vertical="center" wrapText="1" indent="2" readingOrder="1"/>
    </xf>
    <xf numFmtId="166" fontId="119" fillId="2" borderId="0" xfId="1" applyNumberFormat="1" applyFont="1" applyFill="1" applyBorder="1" applyAlignment="1">
      <alignment vertical="center" readingOrder="1"/>
    </xf>
    <xf numFmtId="167" fontId="6" fillId="2" borderId="0" xfId="1" applyNumberFormat="1" applyFont="1" applyFill="1" applyBorder="1" applyAlignment="1">
      <alignment horizontal="right" vertical="center" readingOrder="1"/>
    </xf>
    <xf numFmtId="0" fontId="7" fillId="2" borderId="10" xfId="0" applyFont="1" applyFill="1" applyBorder="1" applyAlignment="1">
      <alignment horizontal="left" vertical="center" wrapText="1" readingOrder="1"/>
    </xf>
    <xf numFmtId="168" fontId="11" fillId="2" borderId="9" xfId="1" applyNumberFormat="1" applyFont="1" applyFill="1" applyBorder="1" applyAlignment="1">
      <alignment horizontal="right" vertical="center" wrapText="1" indent="2" readingOrder="1"/>
    </xf>
    <xf numFmtId="168" fontId="6" fillId="2" borderId="9" xfId="1" applyNumberFormat="1" applyFont="1" applyFill="1" applyBorder="1" applyAlignment="1">
      <alignment horizontal="right" vertical="center" wrapText="1" indent="2" readingOrder="1"/>
    </xf>
    <xf numFmtId="166" fontId="98" fillId="0" borderId="68" xfId="1" applyNumberFormat="1" applyFont="1" applyFill="1" applyBorder="1" applyAlignment="1">
      <alignment horizontal="right" vertical="center" wrapText="1" indent="2" readingOrder="1"/>
    </xf>
    <xf numFmtId="166" fontId="98" fillId="2" borderId="18" xfId="1" applyNumberFormat="1" applyFont="1" applyFill="1" applyBorder="1" applyAlignment="1">
      <alignment horizontal="right" vertical="center" wrapText="1" indent="2" readingOrder="1"/>
    </xf>
    <xf numFmtId="166" fontId="98" fillId="0" borderId="17" xfId="1" applyNumberFormat="1" applyFont="1" applyFill="1" applyBorder="1" applyAlignment="1">
      <alignment horizontal="right" vertical="center" wrapText="1" indent="2" readingOrder="1"/>
    </xf>
    <xf numFmtId="0" fontId="6" fillId="2" borderId="17" xfId="0" applyFont="1" applyFill="1" applyBorder="1" applyAlignment="1">
      <alignment horizontal="left" vertical="center" wrapText="1" readingOrder="1"/>
    </xf>
    <xf numFmtId="0" fontId="6" fillId="2" borderId="86" xfId="0" applyFont="1" applyFill="1" applyBorder="1" applyAlignment="1">
      <alignment horizontal="left" vertical="center" wrapText="1" readingOrder="1"/>
    </xf>
    <xf numFmtId="0" fontId="6" fillId="2" borderId="10" xfId="0" applyFont="1" applyFill="1" applyBorder="1" applyAlignment="1">
      <alignment horizontal="left" vertical="center" wrapText="1" readingOrder="1"/>
    </xf>
    <xf numFmtId="0" fontId="11" fillId="2" borderId="55" xfId="0" applyFont="1" applyFill="1" applyBorder="1" applyAlignment="1">
      <alignment horizontal="left" vertical="center" wrapText="1" readingOrder="1"/>
    </xf>
    <xf numFmtId="0" fontId="6" fillId="0" borderId="0" xfId="0" applyFont="1" applyAlignment="1">
      <alignment horizontal="right" vertical="center" wrapText="1" indent="2" readingOrder="1"/>
    </xf>
    <xf numFmtId="0" fontId="6" fillId="0" borderId="70" xfId="0" applyFont="1" applyBorder="1" applyAlignment="1">
      <alignment horizontal="left" vertical="center" wrapText="1" readingOrder="1"/>
    </xf>
    <xf numFmtId="0" fontId="19" fillId="0" borderId="68" xfId="0" applyFont="1" applyBorder="1" applyAlignment="1">
      <alignment horizontal="right" vertical="center" wrapText="1" indent="2" readingOrder="1"/>
    </xf>
    <xf numFmtId="0" fontId="6" fillId="0" borderId="10" xfId="0" applyFont="1" applyBorder="1" applyAlignment="1">
      <alignment horizontal="left" vertical="center" wrapText="1" readingOrder="1"/>
    </xf>
    <xf numFmtId="0" fontId="11" fillId="0" borderId="55" xfId="0" applyFont="1" applyBorder="1" applyAlignment="1">
      <alignment horizontal="left" vertical="center" wrapText="1" readingOrder="1"/>
    </xf>
    <xf numFmtId="0" fontId="105" fillId="0" borderId="87" xfId="0" applyFont="1" applyBorder="1" applyAlignment="1">
      <alignment wrapText="1" readingOrder="1"/>
    </xf>
    <xf numFmtId="0" fontId="98" fillId="0" borderId="70" xfId="0" applyFont="1" applyBorder="1" applyAlignment="1">
      <alignment horizontal="left" vertical="center" wrapText="1" indent="1" readingOrder="1"/>
    </xf>
    <xf numFmtId="167" fontId="6" fillId="0" borderId="10" xfId="1" applyNumberFormat="1" applyFont="1" applyBorder="1" applyAlignment="1">
      <alignment vertical="center" wrapText="1" readingOrder="1"/>
    </xf>
    <xf numFmtId="167" fontId="6" fillId="0" borderId="0" xfId="1" applyNumberFormat="1" applyFont="1" applyAlignment="1">
      <alignment horizontal="right" vertical="center" wrapText="1" indent="2" readingOrder="1"/>
    </xf>
    <xf numFmtId="167" fontId="11" fillId="0" borderId="55" xfId="1" applyNumberFormat="1" applyFont="1" applyBorder="1" applyAlignment="1">
      <alignment vertical="center" wrapText="1" readingOrder="1"/>
    </xf>
    <xf numFmtId="0" fontId="6" fillId="0" borderId="55" xfId="0" applyFont="1" applyBorder="1" applyAlignment="1">
      <alignment vertical="center" wrapText="1" readingOrder="1"/>
    </xf>
    <xf numFmtId="0" fontId="11" fillId="0" borderId="0" xfId="0" applyFont="1"/>
    <xf numFmtId="0" fontId="19" fillId="0" borderId="0" xfId="0" applyFont="1" applyAlignment="1">
      <alignment horizontal="center" vertical="center" wrapText="1" readingOrder="1"/>
    </xf>
    <xf numFmtId="167" fontId="11" fillId="0" borderId="0" xfId="1" applyNumberFormat="1" applyFont="1" applyAlignment="1">
      <alignment horizontal="right" vertical="center" wrapText="1" indent="1" readingOrder="1"/>
    </xf>
    <xf numFmtId="0" fontId="11" fillId="0" borderId="10" xfId="0" applyFont="1" applyBorder="1" applyAlignment="1">
      <alignment vertical="center" wrapText="1" readingOrder="1"/>
    </xf>
    <xf numFmtId="169" fontId="11" fillId="0" borderId="0" xfId="1" applyNumberFormat="1" applyFont="1" applyAlignment="1">
      <alignment horizontal="right" vertical="center" wrapText="1" indent="2" readingOrder="1"/>
    </xf>
    <xf numFmtId="168" fontId="11" fillId="0" borderId="0" xfId="1" applyNumberFormat="1" applyFont="1" applyAlignment="1">
      <alignment horizontal="right" vertical="center" wrapText="1" indent="2" readingOrder="1"/>
    </xf>
    <xf numFmtId="49" fontId="11" fillId="0" borderId="10" xfId="0" applyNumberFormat="1" applyFont="1" applyBorder="1"/>
    <xf numFmtId="0" fontId="100" fillId="0" borderId="5" xfId="8" applyFont="1" applyBorder="1"/>
    <xf numFmtId="0" fontId="100" fillId="0" borderId="0" xfId="8" applyFont="1"/>
    <xf numFmtId="0" fontId="101" fillId="0" borderId="5" xfId="8" applyFont="1" applyBorder="1" applyAlignment="1">
      <alignment horizontal="center"/>
    </xf>
    <xf numFmtId="0" fontId="101" fillId="0" borderId="0" xfId="8" applyFont="1" applyAlignment="1">
      <alignment horizontal="center"/>
    </xf>
    <xf numFmtId="0" fontId="101" fillId="0" borderId="0" xfId="8" applyFont="1"/>
    <xf numFmtId="9" fontId="101" fillId="0" borderId="0" xfId="8" applyNumberFormat="1" applyFont="1" applyAlignment="1">
      <alignment horizontal="right"/>
    </xf>
    <xf numFmtId="10" fontId="101" fillId="0" borderId="0" xfId="8" applyNumberFormat="1" applyFont="1" applyAlignment="1">
      <alignment horizontal="right"/>
    </xf>
    <xf numFmtId="0" fontId="101" fillId="0" borderId="0" xfId="8" applyFont="1" applyAlignment="1">
      <alignment horizontal="right"/>
    </xf>
    <xf numFmtId="0" fontId="100" fillId="0" borderId="0" xfId="8" applyFont="1" applyAlignment="1">
      <alignment horizontal="right"/>
    </xf>
    <xf numFmtId="0" fontId="100" fillId="0" borderId="5" xfId="8" applyFont="1" applyBorder="1" applyAlignment="1">
      <alignment horizontal="right"/>
    </xf>
    <xf numFmtId="10" fontId="100" fillId="0" borderId="0" xfId="8" applyNumberFormat="1" applyFont="1" applyAlignment="1">
      <alignment horizontal="center"/>
    </xf>
    <xf numFmtId="10" fontId="101" fillId="0" borderId="0" xfId="8" applyNumberFormat="1" applyFont="1" applyAlignment="1">
      <alignment horizontal="center"/>
    </xf>
    <xf numFmtId="0" fontId="101" fillId="0" borderId="0" xfId="8" applyFont="1" applyAlignment="1">
      <alignment horizontal="left"/>
    </xf>
    <xf numFmtId="0" fontId="105" fillId="0" borderId="0" xfId="8" applyFont="1" applyAlignment="1">
      <alignment horizontal="left" indent="1"/>
    </xf>
    <xf numFmtId="166" fontId="98" fillId="0" borderId="57" xfId="1" applyNumberFormat="1" applyFont="1" applyBorder="1" applyAlignment="1">
      <alignment horizontal="center" vertical="center" wrapText="1" readingOrder="1"/>
    </xf>
    <xf numFmtId="166" fontId="98" fillId="0" borderId="58" xfId="1" applyNumberFormat="1" applyFont="1" applyBorder="1" applyAlignment="1">
      <alignment horizontal="center" vertical="center" wrapText="1" readingOrder="1"/>
    </xf>
    <xf numFmtId="167" fontId="11" fillId="0" borderId="10" xfId="1" applyNumberFormat="1" applyFont="1" applyBorder="1" applyAlignment="1">
      <alignment horizontal="left" vertical="center" readingOrder="1"/>
    </xf>
    <xf numFmtId="167" fontId="6" fillId="0" borderId="59" xfId="1" applyNumberFormat="1" applyFont="1" applyBorder="1" applyAlignment="1">
      <alignment horizontal="left" vertical="center" wrapText="1" readingOrder="1"/>
    </xf>
    <xf numFmtId="0" fontId="19" fillId="0" borderId="0" xfId="0" applyFont="1" applyAlignment="1">
      <alignment vertical="center" wrapText="1" readingOrder="1"/>
    </xf>
    <xf numFmtId="0" fontId="19" fillId="0" borderId="60" xfId="0" applyFont="1" applyBorder="1" applyAlignment="1">
      <alignment horizontal="center" vertical="center" wrapText="1" readingOrder="1"/>
    </xf>
    <xf numFmtId="0" fontId="19" fillId="0" borderId="61" xfId="0" applyFont="1" applyBorder="1" applyAlignment="1">
      <alignment horizontal="center" vertical="center" wrapText="1" readingOrder="1"/>
    </xf>
    <xf numFmtId="167" fontId="6" fillId="0" borderId="56" xfId="1" applyNumberFormat="1" applyFont="1" applyBorder="1" applyAlignment="1">
      <alignment horizontal="left" vertical="center" wrapText="1" readingOrder="1"/>
    </xf>
    <xf numFmtId="0" fontId="98" fillId="0" borderId="62" xfId="0" applyFont="1" applyBorder="1" applyAlignment="1">
      <alignment horizontal="right" vertical="center" wrapText="1" indent="2" readingOrder="1"/>
    </xf>
    <xf numFmtId="167" fontId="6" fillId="0" borderId="0" xfId="1" applyNumberFormat="1" applyFont="1" applyAlignment="1">
      <alignment horizontal="left" vertical="center" wrapText="1" readingOrder="1"/>
    </xf>
    <xf numFmtId="167" fontId="6" fillId="0" borderId="54" xfId="1" applyNumberFormat="1" applyFont="1" applyBorder="1" applyAlignment="1">
      <alignment horizontal="left" vertical="center" wrapText="1" readingOrder="1"/>
    </xf>
    <xf numFmtId="167" fontId="6" fillId="0" borderId="12" xfId="1" applyNumberFormat="1" applyFont="1" applyBorder="1" applyAlignment="1">
      <alignment horizontal="left" vertical="center" wrapText="1" readingOrder="1"/>
    </xf>
    <xf numFmtId="0" fontId="11" fillId="0" borderId="7" xfId="0" applyFont="1" applyBorder="1"/>
    <xf numFmtId="0" fontId="11" fillId="0" borderId="63" xfId="0" applyFont="1" applyBorder="1"/>
    <xf numFmtId="167" fontId="6" fillId="0" borderId="64" xfId="1" applyNumberFormat="1" applyFont="1" applyBorder="1" applyAlignment="1">
      <alignment horizontal="left" vertical="center" wrapText="1" readingOrder="1"/>
    </xf>
    <xf numFmtId="167" fontId="6" fillId="0" borderId="65" xfId="1" applyNumberFormat="1" applyFont="1" applyBorder="1" applyAlignment="1">
      <alignment horizontal="left" vertical="center" wrapText="1" readingOrder="1"/>
    </xf>
    <xf numFmtId="167" fontId="11" fillId="0" borderId="12" xfId="1" applyNumberFormat="1" applyFont="1" applyBorder="1" applyAlignment="1">
      <alignment horizontal="left" vertical="center" wrapText="1" readingOrder="1"/>
    </xf>
    <xf numFmtId="167" fontId="6" fillId="0" borderId="11" xfId="1" applyNumberFormat="1" applyFont="1" applyBorder="1" applyAlignment="1">
      <alignment horizontal="left" vertical="center" wrapText="1" readingOrder="1"/>
    </xf>
    <xf numFmtId="0" fontId="88" fillId="0" borderId="0" xfId="0" applyFont="1" applyAlignment="1">
      <alignment horizontal="center" vertical="center" wrapText="1" readingOrder="1"/>
    </xf>
    <xf numFmtId="0" fontId="88" fillId="0" borderId="56" xfId="0" applyFont="1" applyBorder="1" applyAlignment="1">
      <alignment horizontal="center" vertical="center" wrapText="1" readingOrder="1"/>
    </xf>
    <xf numFmtId="0" fontId="123" fillId="0" borderId="62" xfId="0" applyFont="1" applyBorder="1" applyAlignment="1">
      <alignment horizontal="center" vertical="center" wrapText="1" readingOrder="1"/>
    </xf>
    <xf numFmtId="0" fontId="90" fillId="0" borderId="0" xfId="0" applyFont="1" applyAlignment="1">
      <alignment horizontal="left" vertical="center" wrapText="1" readingOrder="1"/>
    </xf>
    <xf numFmtId="0" fontId="91" fillId="0" borderId="7" xfId="0" applyFont="1" applyBorder="1" applyAlignment="1">
      <alignment vertical="center" wrapText="1"/>
    </xf>
    <xf numFmtId="0" fontId="91" fillId="0" borderId="0" xfId="0" applyFont="1" applyAlignment="1">
      <alignment vertical="center" wrapText="1"/>
    </xf>
    <xf numFmtId="0" fontId="91" fillId="0" borderId="7" xfId="0" applyFont="1" applyBorder="1" applyAlignment="1">
      <alignment horizontal="center" wrapText="1"/>
    </xf>
    <xf numFmtId="0" fontId="91" fillId="0" borderId="0" xfId="0" applyFont="1" applyAlignment="1">
      <alignment horizontal="right" vertical="center" wrapText="1" readingOrder="1"/>
    </xf>
    <xf numFmtId="167" fontId="1" fillId="0" borderId="67" xfId="1" applyNumberFormat="1" applyBorder="1" applyAlignment="1">
      <alignment horizontal="left" vertical="center" wrapText="1" readingOrder="1"/>
    </xf>
    <xf numFmtId="0" fontId="24" fillId="0" borderId="0" xfId="0" applyFont="1" applyAlignment="1">
      <alignment horizontal="left" vertical="center" readingOrder="1"/>
    </xf>
    <xf numFmtId="167" fontId="91" fillId="0" borderId="67" xfId="1" applyNumberFormat="1" applyFont="1" applyBorder="1" applyAlignment="1">
      <alignment horizontal="left" vertical="center" wrapText="1" readingOrder="1"/>
    </xf>
    <xf numFmtId="167" fontId="9" fillId="0" borderId="0" xfId="1" applyNumberFormat="1" applyFont="1" applyFill="1" applyBorder="1" applyAlignment="1">
      <alignment horizontal="left" vertical="center" wrapText="1" readingOrder="1"/>
    </xf>
    <xf numFmtId="0" fontId="21" fillId="0" borderId="0" xfId="0" applyFont="1" applyAlignment="1">
      <alignment vertical="top"/>
    </xf>
    <xf numFmtId="0" fontId="11" fillId="2" borderId="0" xfId="0" applyFont="1" applyFill="1" applyAlignment="1">
      <alignment horizontal="left" vertical="center" wrapText="1" readingOrder="1"/>
    </xf>
    <xf numFmtId="0" fontId="101" fillId="0" borderId="0" xfId="0" applyFont="1"/>
    <xf numFmtId="0" fontId="127" fillId="0" borderId="0" xfId="0" applyFont="1"/>
    <xf numFmtId="0" fontId="125" fillId="0" borderId="0" xfId="0" applyFont="1"/>
    <xf numFmtId="0" fontId="125" fillId="0" borderId="0" xfId="0" applyFont="1" applyAlignment="1">
      <alignment horizontal="right" indent="2"/>
    </xf>
    <xf numFmtId="0" fontId="125" fillId="0" borderId="92" xfId="0" applyFont="1" applyBorder="1" applyAlignment="1">
      <alignment horizontal="right" indent="2"/>
    </xf>
    <xf numFmtId="165" fontId="100" fillId="0" borderId="0" xfId="5" applyNumberFormat="1" applyFont="1" applyAlignment="1">
      <alignment horizontal="right" vertical="center" wrapText="1" indent="1"/>
    </xf>
    <xf numFmtId="0" fontId="128" fillId="0" borderId="0" xfId="0" applyFont="1" applyAlignment="1">
      <alignment horizontal="left" vertical="center" wrapText="1" readingOrder="1"/>
    </xf>
    <xf numFmtId="167" fontId="125" fillId="0" borderId="0" xfId="0" applyNumberFormat="1" applyFont="1" applyAlignment="1">
      <alignment horizontal="right" indent="2"/>
    </xf>
    <xf numFmtId="49" fontId="10" fillId="0" borderId="0" xfId="0" applyNumberFormat="1" applyFont="1"/>
    <xf numFmtId="9" fontId="10" fillId="0" borderId="0" xfId="0" applyNumberFormat="1" applyFont="1" applyAlignment="1">
      <alignment horizontal="right" indent="2"/>
    </xf>
    <xf numFmtId="0" fontId="7" fillId="0" borderId="0" xfId="0" applyFont="1" applyAlignment="1">
      <alignment horizontal="left" vertical="center" wrapText="1" readingOrder="1"/>
    </xf>
    <xf numFmtId="0" fontId="7" fillId="2" borderId="0" xfId="0" applyFont="1" applyFill="1" applyAlignment="1">
      <alignment horizontal="left" vertical="center" wrapText="1" readingOrder="1"/>
    </xf>
    <xf numFmtId="0" fontId="7" fillId="2" borderId="0" xfId="0" applyFont="1" applyFill="1" applyAlignment="1">
      <alignment horizontal="right" vertical="center" wrapText="1" indent="2" readingOrder="1"/>
    </xf>
    <xf numFmtId="167" fontId="11" fillId="2" borderId="0" xfId="1" applyNumberFormat="1" applyFont="1" applyFill="1" applyBorder="1" applyAlignment="1">
      <alignment horizontal="right" vertical="center" readingOrder="1"/>
    </xf>
    <xf numFmtId="166" fontId="98" fillId="0" borderId="101" xfId="1" applyNumberFormat="1" applyFont="1" applyFill="1" applyBorder="1" applyAlignment="1">
      <alignment horizontal="right" vertical="center" wrapText="1" indent="2" readingOrder="1"/>
    </xf>
    <xf numFmtId="166" fontId="98" fillId="0" borderId="102" xfId="1" applyNumberFormat="1" applyFont="1" applyFill="1" applyBorder="1" applyAlignment="1">
      <alignment horizontal="right" vertical="center" wrapText="1" indent="2" readingOrder="1"/>
    </xf>
    <xf numFmtId="167" fontId="6" fillId="6" borderId="15" xfId="1" applyNumberFormat="1" applyFont="1" applyFill="1" applyBorder="1" applyAlignment="1">
      <alignment horizontal="right" vertical="center" indent="2" readingOrder="1"/>
    </xf>
    <xf numFmtId="167" fontId="127" fillId="0" borderId="0" xfId="0" applyNumberFormat="1" applyFont="1"/>
    <xf numFmtId="174" fontId="11" fillId="0" borderId="0" xfId="1" applyNumberFormat="1" applyFont="1" applyFill="1" applyBorder="1" applyAlignment="1">
      <alignment horizontal="right" vertical="center" wrapText="1" indent="1" readingOrder="1"/>
    </xf>
    <xf numFmtId="0" fontId="6" fillId="2" borderId="0" xfId="0" applyFont="1" applyFill="1" applyAlignment="1">
      <alignment vertical="center"/>
    </xf>
    <xf numFmtId="0" fontId="15" fillId="2" borderId="10" xfId="280" applyFont="1" applyFill="1" applyBorder="1" applyAlignment="1">
      <alignment vertical="center"/>
    </xf>
    <xf numFmtId="1" fontId="10" fillId="2" borderId="0" xfId="280" applyNumberFormat="1" applyFont="1" applyFill="1" applyAlignment="1">
      <alignment vertical="center"/>
    </xf>
    <xf numFmtId="1" fontId="10" fillId="2" borderId="10" xfId="280" applyNumberFormat="1" applyFont="1" applyFill="1" applyBorder="1" applyAlignment="1">
      <alignment vertical="center"/>
    </xf>
    <xf numFmtId="0" fontId="135" fillId="2" borderId="0" xfId="0" applyFont="1" applyFill="1" applyAlignment="1">
      <alignment horizontal="left" vertical="center" readingOrder="1"/>
    </xf>
    <xf numFmtId="167" fontId="6" fillId="0" borderId="10" xfId="282" applyNumberFormat="1" applyFont="1" applyFill="1" applyBorder="1" applyAlignment="1">
      <alignment vertical="center" wrapText="1" readingOrder="1"/>
    </xf>
    <xf numFmtId="167" fontId="6" fillId="0" borderId="0" xfId="282" applyNumberFormat="1" applyFont="1" applyFill="1" applyBorder="1" applyAlignment="1">
      <alignment horizontal="right" vertical="center" wrapText="1" indent="2" readingOrder="1"/>
    </xf>
    <xf numFmtId="167" fontId="11" fillId="0" borderId="55" xfId="282" applyNumberFormat="1" applyFont="1" applyFill="1" applyBorder="1" applyAlignment="1">
      <alignment vertical="center" wrapText="1" readingOrder="1"/>
    </xf>
    <xf numFmtId="0" fontId="12" fillId="0" borderId="55" xfId="0" applyFont="1" applyBorder="1" applyAlignment="1">
      <alignment horizontal="left" vertical="center" wrapText="1" readingOrder="1"/>
    </xf>
    <xf numFmtId="169" fontId="11" fillId="0" borderId="0" xfId="282" applyNumberFormat="1" applyFont="1" applyFill="1" applyBorder="1" applyAlignment="1">
      <alignment horizontal="right" vertical="center" wrapText="1" indent="2" readingOrder="1"/>
    </xf>
    <xf numFmtId="168" fontId="11" fillId="0" borderId="0" xfId="282" applyNumberFormat="1" applyFont="1" applyFill="1" applyBorder="1" applyAlignment="1">
      <alignment horizontal="right" vertical="center" wrapText="1" indent="2" readingOrder="1"/>
    </xf>
    <xf numFmtId="0" fontId="15" fillId="0" borderId="0" xfId="0" applyFont="1"/>
    <xf numFmtId="0" fontId="10" fillId="0" borderId="0" xfId="0" applyFont="1" applyAlignment="1">
      <alignment vertical="top" wrapText="1"/>
    </xf>
    <xf numFmtId="0" fontId="9" fillId="0" borderId="0" xfId="0" applyFont="1" applyAlignment="1">
      <alignment horizontal="right" vertical="center" wrapText="1" indent="2" readingOrder="1"/>
    </xf>
    <xf numFmtId="0" fontId="9" fillId="0" borderId="0" xfId="0" applyFont="1" applyAlignment="1">
      <alignment vertical="center" wrapText="1" readingOrder="1"/>
    </xf>
    <xf numFmtId="168" fontId="9" fillId="0" borderId="0" xfId="282" applyNumberFormat="1" applyFont="1" applyFill="1" applyBorder="1" applyAlignment="1">
      <alignment horizontal="right" vertical="center" wrapText="1" indent="2" readingOrder="1"/>
    </xf>
    <xf numFmtId="0" fontId="9" fillId="0" borderId="0" xfId="0" applyFont="1" applyAlignment="1">
      <alignment horizontal="left" vertical="center" wrapText="1" readingOrder="1"/>
    </xf>
    <xf numFmtId="0" fontId="11" fillId="0" borderId="0" xfId="0" applyFont="1" applyAlignment="1">
      <alignment horizontal="right" vertical="center" wrapText="1" indent="2"/>
    </xf>
    <xf numFmtId="167" fontId="9" fillId="0" borderId="0" xfId="282" applyNumberFormat="1" applyFont="1" applyFill="1" applyAlignment="1">
      <alignment horizontal="right" vertical="center" wrapText="1" indent="1" readingOrder="1"/>
    </xf>
    <xf numFmtId="0" fontId="11" fillId="2" borderId="0" xfId="0" applyFont="1" applyFill="1" applyAlignment="1">
      <alignment horizontal="right" vertical="center" wrapText="1" indent="2"/>
    </xf>
    <xf numFmtId="0" fontId="9" fillId="2" borderId="0" xfId="0" applyFont="1" applyFill="1" applyAlignment="1">
      <alignment horizontal="left" wrapText="1"/>
    </xf>
    <xf numFmtId="0" fontId="115" fillId="0" borderId="0" xfId="0" applyFont="1"/>
    <xf numFmtId="0" fontId="100" fillId="0" borderId="105" xfId="0" applyFont="1" applyBorder="1" applyAlignment="1">
      <alignment wrapText="1" readingOrder="1"/>
    </xf>
    <xf numFmtId="0" fontId="100" fillId="0" borderId="90" xfId="0" applyFont="1" applyBorder="1" applyAlignment="1">
      <alignment wrapText="1" readingOrder="1"/>
    </xf>
    <xf numFmtId="0" fontId="101" fillId="0" borderId="87" xfId="0" applyFont="1" applyBorder="1" applyAlignment="1">
      <alignment wrapText="1" readingOrder="1"/>
    </xf>
    <xf numFmtId="0" fontId="105" fillId="0" borderId="106" xfId="0" applyFont="1" applyBorder="1" applyAlignment="1">
      <alignment wrapText="1" readingOrder="1"/>
    </xf>
    <xf numFmtId="0" fontId="101" fillId="0" borderId="106" xfId="0" applyFont="1" applyBorder="1" applyAlignment="1">
      <alignment wrapText="1" readingOrder="1"/>
    </xf>
    <xf numFmtId="167" fontId="6" fillId="0" borderId="0" xfId="282" applyNumberFormat="1" applyFont="1" applyFill="1" applyAlignment="1">
      <alignment horizontal="right" vertical="center" wrapText="1" indent="2" readingOrder="1"/>
    </xf>
    <xf numFmtId="0" fontId="6" fillId="2" borderId="70" xfId="0" applyFont="1" applyFill="1" applyBorder="1" applyAlignment="1">
      <alignment horizontal="left" vertical="center" wrapText="1" readingOrder="1"/>
    </xf>
    <xf numFmtId="0" fontId="12" fillId="2" borderId="55" xfId="0" applyFont="1" applyFill="1" applyBorder="1" applyAlignment="1">
      <alignment horizontal="left" vertical="center" wrapText="1" readingOrder="1"/>
    </xf>
    <xf numFmtId="0" fontId="113" fillId="0" borderId="0" xfId="0" applyFont="1"/>
    <xf numFmtId="0" fontId="114" fillId="0" borderId="10" xfId="0" applyFont="1" applyBorder="1"/>
    <xf numFmtId="167" fontId="6" fillId="2" borderId="83" xfId="282" applyNumberFormat="1" applyFont="1" applyFill="1" applyBorder="1" applyAlignment="1">
      <alignment horizontal="center" vertical="center" wrapText="1" readingOrder="1"/>
    </xf>
    <xf numFmtId="167" fontId="6" fillId="2" borderId="5" xfId="282" applyNumberFormat="1" applyFont="1" applyFill="1" applyBorder="1" applyAlignment="1">
      <alignment horizontal="center" vertical="center" wrapText="1" readingOrder="1"/>
    </xf>
    <xf numFmtId="167" fontId="6" fillId="2" borderId="11" xfId="282" applyNumberFormat="1" applyFont="1" applyFill="1" applyBorder="1" applyAlignment="1">
      <alignment horizontal="center" vertical="center" wrapText="1" readingOrder="1"/>
    </xf>
    <xf numFmtId="167" fontId="6" fillId="2" borderId="12" xfId="282" applyNumberFormat="1" applyFont="1" applyFill="1" applyBorder="1" applyAlignment="1">
      <alignment horizontal="center" vertical="center" wrapText="1" readingOrder="1"/>
    </xf>
    <xf numFmtId="0" fontId="6" fillId="0" borderId="0" xfId="0" applyFont="1" applyAlignment="1">
      <alignment horizontal="left" vertical="center" wrapText="1" readingOrder="1"/>
    </xf>
    <xf numFmtId="0" fontId="11" fillId="0" borderId="0" xfId="0" applyFont="1" applyAlignment="1">
      <alignment horizontal="right"/>
    </xf>
    <xf numFmtId="0" fontId="6" fillId="0" borderId="85" xfId="0" applyFont="1" applyBorder="1" applyAlignment="1">
      <alignment horizontal="left" vertical="center" wrapText="1" readingOrder="1"/>
    </xf>
    <xf numFmtId="3" fontId="6" fillId="0" borderId="7" xfId="0" applyNumberFormat="1" applyFont="1" applyBorder="1" applyAlignment="1">
      <alignment horizontal="center" vertical="center" wrapText="1" readingOrder="1"/>
    </xf>
    <xf numFmtId="3" fontId="6" fillId="0" borderId="9" xfId="0" applyNumberFormat="1" applyFont="1" applyBorder="1" applyAlignment="1">
      <alignment horizontal="center" vertical="center" wrapText="1" readingOrder="1"/>
    </xf>
    <xf numFmtId="171" fontId="6" fillId="0" borderId="9" xfId="0" applyNumberFormat="1" applyFont="1" applyBorder="1" applyAlignment="1">
      <alignment horizontal="center" vertical="center" wrapText="1" readingOrder="1"/>
    </xf>
    <xf numFmtId="2" fontId="11" fillId="0" borderId="7" xfId="0" applyNumberFormat="1" applyFont="1" applyBorder="1" applyAlignment="1">
      <alignment horizontal="right" indent="2"/>
    </xf>
    <xf numFmtId="167" fontId="9" fillId="0" borderId="0" xfId="282" applyNumberFormat="1" applyFont="1" applyFill="1" applyBorder="1" applyAlignment="1">
      <alignment horizontal="right" vertical="center" wrapText="1" indent="1" readingOrder="1"/>
    </xf>
    <xf numFmtId="0" fontId="98" fillId="0" borderId="85" xfId="0" applyFont="1" applyBorder="1" applyAlignment="1">
      <alignment horizontal="center" vertical="center" wrapText="1" readingOrder="1"/>
    </xf>
    <xf numFmtId="167" fontId="6" fillId="0" borderId="85" xfId="282" applyNumberFormat="1" applyFont="1" applyFill="1" applyBorder="1" applyAlignment="1">
      <alignment vertical="center" wrapText="1" readingOrder="1"/>
    </xf>
    <xf numFmtId="167" fontId="7" fillId="2" borderId="0" xfId="282" applyNumberFormat="1" applyFont="1" applyFill="1" applyBorder="1" applyAlignment="1">
      <alignment vertical="center" wrapText="1" readingOrder="1"/>
    </xf>
    <xf numFmtId="168" fontId="7" fillId="0" borderId="7" xfId="282" applyNumberFormat="1" applyFont="1" applyFill="1" applyBorder="1" applyAlignment="1">
      <alignment horizontal="center" vertical="center" wrapText="1" readingOrder="1"/>
    </xf>
    <xf numFmtId="167" fontId="8" fillId="0" borderId="9" xfId="282" applyNumberFormat="1" applyFont="1" applyFill="1" applyBorder="1" applyAlignment="1">
      <alignment horizontal="center" vertical="center" wrapText="1" readingOrder="1"/>
    </xf>
    <xf numFmtId="168" fontId="7" fillId="0" borderId="9" xfId="282" applyNumberFormat="1" applyFont="1" applyFill="1" applyBorder="1" applyAlignment="1">
      <alignment horizontal="center" vertical="center" wrapText="1" readingOrder="1"/>
    </xf>
    <xf numFmtId="167" fontId="12" fillId="0" borderId="9" xfId="282" applyNumberFormat="1" applyFont="1" applyFill="1" applyBorder="1" applyAlignment="1">
      <alignment horizontal="center" vertical="center" wrapText="1" readingOrder="1"/>
    </xf>
    <xf numFmtId="0" fontId="8" fillId="2" borderId="0" xfId="0" applyFont="1" applyFill="1" applyAlignment="1">
      <alignment horizontal="left" vertical="center" wrapText="1" readingOrder="1"/>
    </xf>
    <xf numFmtId="167" fontId="9" fillId="0" borderId="7" xfId="282" applyNumberFormat="1" applyFont="1" applyFill="1" applyBorder="1" applyAlignment="1">
      <alignment horizontal="right" vertical="center" wrapText="1" indent="1" readingOrder="1"/>
    </xf>
    <xf numFmtId="168" fontId="7" fillId="0" borderId="7" xfId="282" applyNumberFormat="1" applyFont="1" applyFill="1" applyBorder="1" applyAlignment="1">
      <alignment horizontal="right" vertical="center" wrapText="1" indent="1" readingOrder="1"/>
    </xf>
    <xf numFmtId="168" fontId="7" fillId="0" borderId="0" xfId="282" applyNumberFormat="1" applyFont="1" applyFill="1" applyBorder="1" applyAlignment="1">
      <alignment horizontal="right" vertical="center" wrapText="1" indent="1" readingOrder="1"/>
    </xf>
    <xf numFmtId="191" fontId="9" fillId="0" borderId="9" xfId="282" applyNumberFormat="1" applyFont="1" applyFill="1" applyBorder="1" applyAlignment="1">
      <alignment horizontal="right" vertical="center" wrapText="1" indent="2" readingOrder="1"/>
    </xf>
    <xf numFmtId="191" fontId="11" fillId="0" borderId="15" xfId="282" applyNumberFormat="1" applyFont="1" applyFill="1" applyBorder="1" applyAlignment="1">
      <alignment horizontal="right" vertical="center" wrapText="1" indent="2" readingOrder="1"/>
    </xf>
    <xf numFmtId="167" fontId="9" fillId="0" borderId="9" xfId="282" applyNumberFormat="1" applyFont="1" applyFill="1" applyBorder="1" applyAlignment="1">
      <alignment horizontal="right" vertical="center" wrapText="1" indent="2" readingOrder="1"/>
    </xf>
    <xf numFmtId="167" fontId="9" fillId="0" borderId="7" xfId="282" applyNumberFormat="1" applyFont="1" applyFill="1" applyBorder="1" applyAlignment="1">
      <alignment horizontal="right" vertical="center" wrapText="1" indent="2" readingOrder="1"/>
    </xf>
    <xf numFmtId="167" fontId="11" fillId="0" borderId="6" xfId="282" applyNumberFormat="1" applyFont="1" applyFill="1" applyBorder="1" applyAlignment="1">
      <alignment horizontal="right" vertical="center" wrapText="1" indent="2" readingOrder="1"/>
    </xf>
    <xf numFmtId="167" fontId="11" fillId="0" borderId="15" xfId="282" applyNumberFormat="1" applyFont="1" applyFill="1" applyBorder="1" applyAlignment="1">
      <alignment horizontal="right" vertical="center" wrapText="1" indent="2" readingOrder="1"/>
    </xf>
    <xf numFmtId="167" fontId="11" fillId="0" borderId="15" xfId="1" applyNumberFormat="1" applyFont="1" applyBorder="1" applyAlignment="1">
      <alignment horizontal="right" vertical="center" wrapText="1" indent="2" readingOrder="1"/>
    </xf>
    <xf numFmtId="167" fontId="11" fillId="0" borderId="6" xfId="1" applyNumberFormat="1" applyFont="1" applyBorder="1" applyAlignment="1">
      <alignment horizontal="right" vertical="center" wrapText="1" indent="2" readingOrder="1"/>
    </xf>
    <xf numFmtId="0" fontId="104" fillId="0" borderId="0" xfId="8" applyFont="1"/>
    <xf numFmtId="0" fontId="99" fillId="0" borderId="0" xfId="8" applyFont="1"/>
    <xf numFmtId="0" fontId="101" fillId="70" borderId="5" xfId="8" applyFont="1" applyFill="1" applyBorder="1" applyAlignment="1">
      <alignment horizontal="center"/>
    </xf>
    <xf numFmtId="2" fontId="101" fillId="0" borderId="0" xfId="15" applyNumberFormat="1" applyFont="1" applyFill="1" applyAlignment="1">
      <alignment horizontal="right"/>
    </xf>
    <xf numFmtId="10" fontId="101" fillId="0" borderId="0" xfId="15" applyNumberFormat="1" applyFont="1" applyFill="1" applyAlignment="1">
      <alignment horizontal="right"/>
    </xf>
    <xf numFmtId="10" fontId="100" fillId="0" borderId="0" xfId="15" applyNumberFormat="1" applyFont="1" applyFill="1" applyAlignment="1">
      <alignment horizontal="right"/>
    </xf>
    <xf numFmtId="10" fontId="101" fillId="0" borderId="0" xfId="15" applyNumberFormat="1" applyFont="1" applyFill="1" applyAlignment="1">
      <alignment horizontal="center"/>
    </xf>
    <xf numFmtId="10" fontId="100" fillId="70" borderId="0" xfId="15" applyNumberFormat="1" applyFont="1" applyFill="1" applyAlignment="1">
      <alignment horizontal="right"/>
    </xf>
    <xf numFmtId="10" fontId="101" fillId="0" borderId="5" xfId="15" applyNumberFormat="1" applyFont="1" applyFill="1" applyBorder="1" applyAlignment="1">
      <alignment horizontal="right"/>
    </xf>
    <xf numFmtId="166" fontId="124" fillId="0" borderId="68" xfId="14" applyNumberFormat="1" applyFont="1" applyFill="1" applyBorder="1" applyAlignment="1">
      <alignment vertical="center" wrapText="1" readingOrder="1"/>
    </xf>
    <xf numFmtId="2" fontId="101" fillId="0" borderId="0" xfId="15" applyNumberFormat="1" applyFont="1" applyFill="1" applyBorder="1" applyAlignment="1">
      <alignment horizontal="right"/>
    </xf>
    <xf numFmtId="10" fontId="100" fillId="0" borderId="0" xfId="15" applyNumberFormat="1" applyFont="1" applyFill="1" applyBorder="1" applyAlignment="1">
      <alignment horizontal="right"/>
    </xf>
    <xf numFmtId="10" fontId="101" fillId="0" borderId="0" xfId="15" applyNumberFormat="1" applyFont="1" applyFill="1" applyBorder="1" applyAlignment="1">
      <alignment horizontal="right"/>
    </xf>
    <xf numFmtId="9" fontId="11" fillId="0" borderId="0" xfId="8" applyNumberFormat="1" applyFont="1" applyAlignment="1">
      <alignment horizontal="right"/>
    </xf>
    <xf numFmtId="0" fontId="11" fillId="0" borderId="0" xfId="8" applyFont="1"/>
    <xf numFmtId="10" fontId="11" fillId="0" borderId="0" xfId="15" applyNumberFormat="1" applyFont="1" applyAlignment="1">
      <alignment horizontal="right"/>
    </xf>
    <xf numFmtId="193" fontId="11" fillId="0" borderId="0" xfId="15" applyNumberFormat="1" applyFont="1" applyAlignment="1">
      <alignment horizontal="right"/>
    </xf>
    <xf numFmtId="10" fontId="22" fillId="0" borderId="0" xfId="15" applyNumberFormat="1" applyFont="1" applyAlignment="1">
      <alignment horizontal="center"/>
    </xf>
    <xf numFmtId="10" fontId="11" fillId="0" borderId="0" xfId="8" applyNumberFormat="1" applyFont="1" applyAlignment="1">
      <alignment horizontal="right"/>
    </xf>
    <xf numFmtId="10" fontId="11" fillId="0" borderId="5" xfId="15" applyNumberFormat="1" applyFont="1" applyBorder="1" applyAlignment="1">
      <alignment horizontal="right"/>
    </xf>
    <xf numFmtId="0" fontId="0" fillId="0" borderId="0" xfId="0"/>
    <xf numFmtId="167" fontId="11" fillId="0" borderId="0" xfId="282" applyNumberFormat="1" applyFont="1" applyFill="1" applyBorder="1" applyAlignment="1">
      <alignment horizontal="right" vertical="center" wrapText="1" indent="1" readingOrder="1"/>
    </xf>
    <xf numFmtId="167" fontId="12" fillId="0" borderId="0" xfId="282" applyNumberFormat="1" applyFont="1" applyFill="1" applyBorder="1" applyAlignment="1">
      <alignment horizontal="right" vertical="center" wrapText="1" indent="1" readingOrder="1"/>
    </xf>
    <xf numFmtId="167" fontId="11" fillId="0" borderId="0" xfId="282" applyNumberFormat="1" applyFont="1" applyAlignment="1">
      <alignment horizontal="right" vertical="center" wrapText="1" indent="1" readingOrder="1"/>
    </xf>
    <xf numFmtId="165" fontId="6" fillId="0" borderId="0" xfId="282" applyNumberFormat="1" applyFont="1" applyFill="1" applyBorder="1" applyAlignment="1">
      <alignment vertical="center" wrapText="1" readingOrder="1"/>
    </xf>
    <xf numFmtId="0" fontId="21" fillId="2" borderId="0" xfId="0" applyFont="1" applyFill="1" applyAlignment="1">
      <alignment vertical="top"/>
    </xf>
    <xf numFmtId="166" fontId="98" fillId="0" borderId="71" xfId="282" applyNumberFormat="1" applyFont="1" applyFill="1" applyBorder="1" applyAlignment="1">
      <alignment horizontal="center" vertical="center" wrapText="1" readingOrder="1"/>
    </xf>
    <xf numFmtId="167" fontId="11" fillId="0" borderId="0" xfId="282" applyNumberFormat="1" applyFont="1" applyFill="1" applyBorder="1" applyAlignment="1">
      <alignment horizontal="right" vertical="center" wrapText="1" indent="2" readingOrder="1"/>
    </xf>
    <xf numFmtId="165" fontId="12" fillId="0" borderId="0" xfId="282" applyNumberFormat="1" applyFont="1" applyFill="1" applyBorder="1" applyAlignment="1">
      <alignment vertical="center" wrapText="1" readingOrder="1"/>
    </xf>
    <xf numFmtId="168" fontId="12" fillId="0" borderId="0" xfId="282" applyNumberFormat="1" applyFont="1" applyFill="1" applyBorder="1" applyAlignment="1">
      <alignment horizontal="right" vertical="center" wrapText="1" indent="1" readingOrder="1"/>
    </xf>
    <xf numFmtId="166" fontId="12" fillId="0" borderId="0" xfId="282" applyNumberFormat="1" applyFont="1" applyFill="1" applyBorder="1" applyAlignment="1">
      <alignment horizontal="right" vertical="center" wrapText="1" indent="1" readingOrder="1"/>
    </xf>
    <xf numFmtId="166" fontId="12" fillId="0" borderId="0" xfId="282" applyNumberFormat="1" applyFont="1" applyFill="1" applyBorder="1" applyAlignment="1">
      <alignment horizontal="right" vertical="center" wrapText="1" indent="2" readingOrder="1"/>
    </xf>
    <xf numFmtId="166" fontId="11" fillId="0" borderId="0" xfId="282" applyNumberFormat="1" applyFont="1" applyAlignment="1">
      <alignment horizontal="right" vertical="center" wrapText="1" indent="1" readingOrder="1"/>
    </xf>
    <xf numFmtId="166" fontId="11" fillId="0" borderId="0" xfId="282" applyNumberFormat="1" applyFont="1" applyAlignment="1">
      <alignment horizontal="right" vertical="center" wrapText="1" indent="2" readingOrder="1"/>
    </xf>
    <xf numFmtId="0" fontId="6" fillId="70" borderId="12" xfId="0" applyFont="1" applyFill="1" applyBorder="1" applyAlignment="1">
      <alignment horizontal="left" vertical="center" wrapText="1" readingOrder="1"/>
    </xf>
    <xf numFmtId="0" fontId="138" fillId="0" borderId="121" xfId="0" applyFont="1" applyBorder="1" applyAlignment="1">
      <alignment vertical="center" wrapText="1"/>
    </xf>
    <xf numFmtId="0" fontId="116" fillId="0" borderId="122" xfId="0" applyFont="1" applyBorder="1" applyAlignment="1">
      <alignment horizontal="left" vertical="center" wrapText="1" readingOrder="1"/>
    </xf>
    <xf numFmtId="0" fontId="116" fillId="0" borderId="123" xfId="0" applyFont="1" applyBorder="1" applyAlignment="1">
      <alignment horizontal="center" vertical="center" wrapText="1" readingOrder="1"/>
    </xf>
    <xf numFmtId="0" fontId="116" fillId="0" borderId="124" xfId="0" applyFont="1" applyBorder="1" applyAlignment="1">
      <alignment horizontal="center" vertical="center" wrapText="1" readingOrder="1"/>
    </xf>
    <xf numFmtId="0" fontId="138" fillId="0" borderId="125" xfId="0" applyFont="1" applyBorder="1" applyAlignment="1">
      <alignment vertical="center" wrapText="1"/>
    </xf>
    <xf numFmtId="0" fontId="116" fillId="0" borderId="126" xfId="0" applyFont="1" applyBorder="1" applyAlignment="1">
      <alignment horizontal="left" vertical="center" wrapText="1" readingOrder="1"/>
    </xf>
    <xf numFmtId="0" fontId="116" fillId="0" borderId="127" xfId="0" applyFont="1" applyBorder="1" applyAlignment="1">
      <alignment horizontal="center" vertical="center" wrapText="1" readingOrder="1"/>
    </xf>
    <xf numFmtId="0" fontId="138" fillId="0" borderId="128" xfId="0" applyFont="1" applyBorder="1" applyAlignment="1">
      <alignment horizontal="center" vertical="center" wrapText="1"/>
    </xf>
    <xf numFmtId="0" fontId="138" fillId="0" borderId="118" xfId="0" applyFont="1" applyBorder="1" applyAlignment="1">
      <alignment vertical="center" wrapText="1"/>
    </xf>
    <xf numFmtId="0" fontId="116" fillId="0" borderId="129" xfId="0" applyFont="1" applyBorder="1" applyAlignment="1">
      <alignment horizontal="left" vertical="center" wrapText="1" readingOrder="1"/>
    </xf>
    <xf numFmtId="0" fontId="116" fillId="0" borderId="132" xfId="0" applyFont="1" applyBorder="1" applyAlignment="1">
      <alignment horizontal="center" vertical="center" wrapText="1" readingOrder="1"/>
    </xf>
    <xf numFmtId="0" fontId="116" fillId="0" borderId="135" xfId="0" applyFont="1" applyBorder="1" applyAlignment="1">
      <alignment horizontal="center" vertical="center" wrapText="1" readingOrder="1"/>
    </xf>
    <xf numFmtId="0" fontId="116" fillId="0" borderId="121" xfId="0" applyFont="1" applyBorder="1" applyAlignment="1">
      <alignment horizontal="left" vertical="center" wrapText="1" readingOrder="1"/>
    </xf>
    <xf numFmtId="0" fontId="138" fillId="0" borderId="124" xfId="0" applyFont="1" applyBorder="1" applyAlignment="1">
      <alignment horizontal="center" vertical="center" wrapText="1"/>
    </xf>
    <xf numFmtId="0" fontId="116" fillId="0" borderId="138" xfId="0" applyFont="1" applyBorder="1" applyAlignment="1">
      <alignment horizontal="left" vertical="center" wrapText="1" readingOrder="1"/>
    </xf>
    <xf numFmtId="0" fontId="116" fillId="0" borderId="139" xfId="0" applyFont="1" applyBorder="1" applyAlignment="1">
      <alignment horizontal="left" vertical="center" wrapText="1" readingOrder="1"/>
    </xf>
    <xf numFmtId="0" fontId="116" fillId="0" borderId="140" xfId="0" applyFont="1" applyBorder="1" applyAlignment="1">
      <alignment horizontal="center" vertical="center" wrapText="1" readingOrder="1"/>
    </xf>
    <xf numFmtId="0" fontId="138" fillId="0" borderId="141" xfId="0" applyFont="1" applyBorder="1" applyAlignment="1">
      <alignment horizontal="center" vertical="center" wrapText="1"/>
    </xf>
    <xf numFmtId="0" fontId="6" fillId="0" borderId="68" xfId="0" applyFont="1" applyBorder="1" applyAlignment="1">
      <alignment horizontal="left" vertical="center" wrapText="1" readingOrder="1"/>
    </xf>
    <xf numFmtId="0" fontId="98" fillId="0" borderId="68" xfId="0" applyFont="1" applyBorder="1" applyAlignment="1">
      <alignment horizontal="center" vertical="center" wrapText="1" readingOrder="1"/>
    </xf>
    <xf numFmtId="0" fontId="6" fillId="0" borderId="83"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0" borderId="11" xfId="0" applyFont="1" applyBorder="1" applyAlignment="1">
      <alignment horizontal="left" vertical="center" wrapText="1" readingOrder="1"/>
    </xf>
    <xf numFmtId="0" fontId="11" fillId="0" borderId="117" xfId="0" applyFont="1" applyBorder="1" applyAlignment="1">
      <alignment horizontal="left" vertical="center" wrapText="1" readingOrder="1"/>
    </xf>
    <xf numFmtId="168" fontId="11" fillId="2" borderId="117" xfId="282" applyNumberFormat="1" applyFont="1" applyFill="1" applyBorder="1" applyAlignment="1">
      <alignment horizontal="center" vertical="center" wrapText="1" readingOrder="1"/>
    </xf>
    <xf numFmtId="0" fontId="6" fillId="0" borderId="12" xfId="0" applyFont="1" applyBorder="1" applyAlignment="1">
      <alignment horizontal="left" vertical="center" wrapText="1" readingOrder="1"/>
    </xf>
    <xf numFmtId="177" fontId="6" fillId="0" borderId="7" xfId="282" applyNumberFormat="1" applyFont="1" applyFill="1" applyBorder="1" applyAlignment="1">
      <alignment horizontal="center" vertical="center" wrapText="1" readingOrder="1"/>
    </xf>
    <xf numFmtId="167" fontId="6" fillId="0" borderId="7" xfId="282" applyNumberFormat="1" applyFont="1" applyFill="1" applyBorder="1" applyAlignment="1">
      <alignment horizontal="right" vertical="center" wrapText="1" indent="2" readingOrder="1"/>
    </xf>
    <xf numFmtId="3" fontId="11" fillId="0" borderId="7" xfId="0" applyNumberFormat="1" applyFont="1" applyBorder="1" applyAlignment="1">
      <alignment horizontal="center" vertical="center" wrapText="1" readingOrder="1"/>
    </xf>
    <xf numFmtId="0" fontId="11" fillId="0" borderId="0" xfId="0" applyFont="1" applyAlignment="1">
      <alignment horizontal="right" vertical="center" wrapText="1" indent="2" readingOrder="1"/>
    </xf>
    <xf numFmtId="0" fontId="11" fillId="0" borderId="7" xfId="0" applyFont="1" applyBorder="1" applyAlignment="1">
      <alignment horizontal="right" indent="2"/>
    </xf>
    <xf numFmtId="0" fontId="11" fillId="0" borderId="0" xfId="0" applyFont="1" applyAlignment="1">
      <alignment horizontal="right" indent="2"/>
    </xf>
    <xf numFmtId="0" fontId="12" fillId="0" borderId="117" xfId="0" applyFont="1" applyBorder="1" applyAlignment="1">
      <alignment horizontal="left" vertical="center" wrapText="1" readingOrder="1"/>
    </xf>
    <xf numFmtId="3" fontId="12" fillId="0" borderId="9" xfId="0" applyNumberFormat="1" applyFont="1" applyBorder="1" applyAlignment="1">
      <alignment horizontal="center" vertical="center" wrapText="1" readingOrder="1"/>
    </xf>
    <xf numFmtId="167" fontId="6" fillId="0" borderId="117" xfId="282" applyNumberFormat="1" applyFont="1" applyFill="1" applyBorder="1" applyAlignment="1">
      <alignment vertical="center" wrapText="1" readingOrder="1"/>
    </xf>
    <xf numFmtId="0" fontId="6" fillId="0" borderId="117" xfId="0" applyFont="1" applyBorder="1" applyAlignment="1">
      <alignment horizontal="left" vertical="center" wrapText="1" readingOrder="1"/>
    </xf>
    <xf numFmtId="0" fontId="141" fillId="0" borderId="0" xfId="0" applyFont="1"/>
    <xf numFmtId="3" fontId="11" fillId="0" borderId="7" xfId="0" applyNumberFormat="1" applyFont="1" applyBorder="1" applyAlignment="1">
      <alignment horizontal="right" indent="2"/>
    </xf>
    <xf numFmtId="0" fontId="98" fillId="0" borderId="82" xfId="0" applyFont="1" applyBorder="1" applyAlignment="1">
      <alignment horizontal="right" vertical="center" wrapText="1" indent="2" readingOrder="1"/>
    </xf>
    <xf numFmtId="167" fontId="6" fillId="0" borderId="84" xfId="282" applyNumberFormat="1" applyFont="1" applyFill="1" applyBorder="1" applyAlignment="1">
      <alignment horizontal="right" vertical="center" wrapText="1" indent="2" readingOrder="1"/>
    </xf>
    <xf numFmtId="167" fontId="6" fillId="0" borderId="8" xfId="282" applyNumberFormat="1" applyFont="1" applyFill="1" applyBorder="1" applyAlignment="1">
      <alignment horizontal="right" vertical="center" wrapText="1" indent="2" readingOrder="1"/>
    </xf>
    <xf numFmtId="167" fontId="6" fillId="0" borderId="14" xfId="282" applyNumberFormat="1" applyFont="1" applyFill="1" applyBorder="1" applyAlignment="1">
      <alignment horizontal="right" vertical="center" wrapText="1" indent="2" readingOrder="1"/>
    </xf>
    <xf numFmtId="167" fontId="11" fillId="0" borderId="9" xfId="282" applyNumberFormat="1" applyFont="1" applyFill="1" applyBorder="1" applyAlignment="1">
      <alignment horizontal="right" vertical="center" wrapText="1" indent="2" readingOrder="1"/>
    </xf>
    <xf numFmtId="167" fontId="6" fillId="0" borderId="13" xfId="282" applyNumberFormat="1" applyFont="1" applyFill="1" applyBorder="1" applyAlignment="1">
      <alignment horizontal="right" vertical="center" wrapText="1" indent="2" readingOrder="1"/>
    </xf>
    <xf numFmtId="166" fontId="98" fillId="0" borderId="0" xfId="282" applyNumberFormat="1" applyFont="1" applyFill="1" applyBorder="1" applyAlignment="1">
      <alignment horizontal="center" vertical="center" wrapText="1" readingOrder="1"/>
    </xf>
    <xf numFmtId="166" fontId="12" fillId="0" borderId="0" xfId="282" applyNumberFormat="1" applyFont="1" applyBorder="1" applyAlignment="1">
      <alignment horizontal="right" vertical="center" wrapText="1" indent="1" readingOrder="1"/>
    </xf>
    <xf numFmtId="166" fontId="11" fillId="0" borderId="0" xfId="282" applyNumberFormat="1" applyFont="1" applyFill="1" applyBorder="1" applyAlignment="1">
      <alignment horizontal="right" vertical="center" wrapText="1" indent="1" readingOrder="1"/>
    </xf>
    <xf numFmtId="166" fontId="11" fillId="0" borderId="0" xfId="282" applyNumberFormat="1" applyFont="1" applyBorder="1" applyAlignment="1">
      <alignment horizontal="right" vertical="center" wrapText="1" indent="1" readingOrder="1"/>
    </xf>
    <xf numFmtId="0" fontId="89" fillId="2" borderId="0" xfId="0" applyFont="1" applyFill="1"/>
    <xf numFmtId="167" fontId="11" fillId="0" borderId="0" xfId="1" applyNumberFormat="1" applyFont="1" applyFill="1" applyAlignment="1">
      <alignment horizontal="center" vertical="center" readingOrder="1"/>
    </xf>
    <xf numFmtId="168" fontId="11" fillId="0" borderId="0" xfId="1" applyNumberFormat="1" applyFont="1" applyFill="1" applyAlignment="1">
      <alignment horizontal="center" vertical="center" readingOrder="1"/>
    </xf>
    <xf numFmtId="167" fontId="11" fillId="0" borderId="117" xfId="1" applyNumberFormat="1" applyFont="1" applyFill="1" applyBorder="1" applyAlignment="1">
      <alignment horizontal="center" vertical="center" readingOrder="1"/>
    </xf>
    <xf numFmtId="166" fontId="11" fillId="0" borderId="0" xfId="1" applyNumberFormat="1" applyFont="1" applyFill="1" applyAlignment="1">
      <alignment horizontal="center" vertical="center" readingOrder="1"/>
    </xf>
    <xf numFmtId="167" fontId="6" fillId="0" borderId="12" xfId="1" applyNumberFormat="1" applyFont="1" applyFill="1" applyBorder="1" applyAlignment="1">
      <alignment horizontal="center" vertical="center" wrapText="1" readingOrder="1"/>
    </xf>
    <xf numFmtId="167" fontId="6" fillId="0" borderId="12" xfId="1" applyNumberFormat="1" applyFont="1" applyFill="1" applyBorder="1" applyAlignment="1">
      <alignment horizontal="right" vertical="center" wrapText="1" indent="2" readingOrder="1"/>
    </xf>
    <xf numFmtId="0" fontId="10" fillId="0" borderId="10" xfId="0" applyFont="1" applyBorder="1"/>
    <xf numFmtId="0" fontId="87" fillId="0" borderId="0" xfId="0" applyFont="1"/>
    <xf numFmtId="0" fontId="89" fillId="2" borderId="0" xfId="0" applyFont="1" applyFill="1" applyAlignment="1">
      <alignment vertical="top" wrapText="1"/>
    </xf>
    <xf numFmtId="0" fontId="89" fillId="2" borderId="0" xfId="0" applyFont="1" applyFill="1" applyAlignment="1">
      <alignment vertical="top"/>
    </xf>
    <xf numFmtId="167" fontId="6" fillId="0" borderId="0" xfId="1" applyNumberFormat="1" applyFont="1" applyFill="1" applyAlignment="1">
      <alignment horizontal="right" vertical="center" wrapText="1" indent="2" readingOrder="1"/>
    </xf>
    <xf numFmtId="167" fontId="6" fillId="0" borderId="117" xfId="1" applyNumberFormat="1" applyFont="1" applyFill="1" applyBorder="1" applyAlignment="1">
      <alignment horizontal="right" vertical="center" wrapText="1" indent="2" readingOrder="1"/>
    </xf>
    <xf numFmtId="167" fontId="11" fillId="0" borderId="65" xfId="1" applyNumberFormat="1" applyFont="1" applyBorder="1" applyAlignment="1">
      <alignment horizontal="left" vertical="center" wrapText="1" readingOrder="1"/>
    </xf>
    <xf numFmtId="3" fontId="0" fillId="0" borderId="9" xfId="0" applyNumberFormat="1" applyBorder="1" applyAlignment="1">
      <alignment horizontal="right" vertical="center" wrapText="1" indent="2" readingOrder="1"/>
    </xf>
    <xf numFmtId="0" fontId="0" fillId="0" borderId="9" xfId="0" applyBorder="1" applyAlignment="1">
      <alignment horizontal="right" vertical="center" wrapText="1" indent="2" readingOrder="1"/>
    </xf>
    <xf numFmtId="0" fontId="0" fillId="0" borderId="9" xfId="0" applyBorder="1" applyAlignment="1">
      <alignment horizontal="center" wrapText="1" readingOrder="1"/>
    </xf>
    <xf numFmtId="0" fontId="0" fillId="0" borderId="9" xfId="0" applyBorder="1" applyAlignment="1">
      <alignment horizontal="center" vertical="center" wrapText="1" readingOrder="1"/>
    </xf>
    <xf numFmtId="3" fontId="0" fillId="0" borderId="104" xfId="0" applyNumberFormat="1" applyBorder="1" applyAlignment="1">
      <alignment horizontal="right" vertical="center" wrapText="1" indent="2" readingOrder="1"/>
    </xf>
    <xf numFmtId="1" fontId="0" fillId="0" borderId="67" xfId="0" applyNumberFormat="1" applyBorder="1" applyAlignment="1">
      <alignment horizontal="right" vertical="center" wrapText="1" indent="2" readingOrder="1"/>
    </xf>
    <xf numFmtId="0" fontId="0" fillId="0" borderId="104" xfId="0" applyBorder="1" applyAlignment="1">
      <alignment horizontal="right" vertical="center" wrapText="1" indent="2" readingOrder="1"/>
    </xf>
    <xf numFmtId="0" fontId="0" fillId="0" borderId="67" xfId="0" applyBorder="1" applyAlignment="1">
      <alignment horizontal="right" vertical="center" wrapText="1" indent="2" readingOrder="1"/>
    </xf>
    <xf numFmtId="0" fontId="0" fillId="0" borderId="104" xfId="0" applyBorder="1" applyAlignment="1">
      <alignment horizontal="center" vertical="center" wrapText="1" readingOrder="1"/>
    </xf>
    <xf numFmtId="9" fontId="92" fillId="0" borderId="67" xfId="0" applyNumberFormat="1" applyFont="1" applyBorder="1" applyAlignment="1">
      <alignment horizontal="right" vertical="center" wrapText="1"/>
    </xf>
    <xf numFmtId="0" fontId="0" fillId="0" borderId="7" xfId="0" applyBorder="1" applyAlignment="1">
      <alignment horizontal="right" vertical="center" wrapText="1" indent="2"/>
    </xf>
    <xf numFmtId="1" fontId="0" fillId="0" borderId="0" xfId="0" applyNumberFormat="1" applyAlignment="1">
      <alignment horizontal="right" vertical="center" wrapText="1" indent="2"/>
    </xf>
    <xf numFmtId="0" fontId="0" fillId="0" borderId="0" xfId="0" applyAlignment="1">
      <alignment horizontal="right" vertical="center" wrapText="1" indent="2" readingOrder="1"/>
    </xf>
    <xf numFmtId="0" fontId="0" fillId="0" borderId="7" xfId="0" applyBorder="1" applyAlignment="1">
      <alignment horizontal="center" vertical="center" wrapText="1" readingOrder="1"/>
    </xf>
    <xf numFmtId="0" fontId="1" fillId="0" borderId="0" xfId="0" applyFont="1" applyAlignment="1">
      <alignment horizontal="right" vertical="center" wrapText="1" readingOrder="1"/>
    </xf>
    <xf numFmtId="0" fontId="0" fillId="0" borderId="9" xfId="0" applyBorder="1" applyAlignment="1">
      <alignment horizontal="right" vertical="center" wrapText="1" indent="2"/>
    </xf>
    <xf numFmtId="3" fontId="91" fillId="0" borderId="104" xfId="0" applyNumberFormat="1" applyFont="1" applyBorder="1" applyAlignment="1">
      <alignment horizontal="right" vertical="center" wrapText="1" indent="2" readingOrder="1"/>
    </xf>
    <xf numFmtId="1" fontId="91" fillId="0" borderId="67" xfId="0" applyNumberFormat="1" applyFont="1" applyBorder="1" applyAlignment="1">
      <alignment horizontal="right" vertical="center" wrapText="1" indent="2" readingOrder="1"/>
    </xf>
    <xf numFmtId="0" fontId="91" fillId="0" borderId="104" xfId="0" applyFont="1" applyBorder="1" applyAlignment="1">
      <alignment horizontal="right" vertical="center" wrapText="1" indent="2"/>
    </xf>
    <xf numFmtId="0" fontId="91" fillId="0" borderId="67" xfId="0" applyFont="1" applyBorder="1" applyAlignment="1">
      <alignment horizontal="right" vertical="center" wrapText="1" indent="2"/>
    </xf>
    <xf numFmtId="0" fontId="91" fillId="0" borderId="104" xfId="0" applyFont="1" applyBorder="1" applyAlignment="1">
      <alignment horizontal="center" vertical="center" wrapText="1" readingOrder="1"/>
    </xf>
    <xf numFmtId="9" fontId="94" fillId="0" borderId="67" xfId="0" applyNumberFormat="1" applyFont="1" applyBorder="1" applyAlignment="1">
      <alignment horizontal="right" vertical="center" wrapText="1"/>
    </xf>
    <xf numFmtId="0" fontId="22" fillId="2" borderId="0" xfId="0" applyFont="1" applyFill="1" applyAlignment="1">
      <alignment horizontal="left" vertical="center" readingOrder="1"/>
    </xf>
    <xf numFmtId="0" fontId="22" fillId="2" borderId="7" xfId="0" applyFont="1" applyFill="1" applyBorder="1" applyAlignment="1">
      <alignment horizontal="center" vertical="center" readingOrder="1"/>
    </xf>
    <xf numFmtId="171" fontId="22" fillId="2" borderId="6" xfId="0" applyNumberFormat="1" applyFont="1" applyFill="1" applyBorder="1" applyAlignment="1">
      <alignment horizontal="right" vertical="center" readingOrder="1"/>
    </xf>
    <xf numFmtId="171" fontId="22" fillId="2" borderId="0" xfId="0" applyNumberFormat="1" applyFont="1" applyFill="1" applyAlignment="1">
      <alignment horizontal="right" vertical="center" readingOrder="1"/>
    </xf>
    <xf numFmtId="0" fontId="95" fillId="2" borderId="0" xfId="0" applyFont="1" applyFill="1" applyAlignment="1">
      <alignment horizontal="center" vertical="center" wrapText="1" readingOrder="1"/>
    </xf>
    <xf numFmtId="0" fontId="95" fillId="2" borderId="7" xfId="0" applyFont="1" applyFill="1" applyBorder="1" applyAlignment="1">
      <alignment horizontal="center" vertical="center" wrapText="1" readingOrder="1"/>
    </xf>
    <xf numFmtId="0" fontId="95" fillId="2" borderId="6" xfId="0" applyFont="1" applyFill="1" applyBorder="1" applyAlignment="1">
      <alignment horizontal="center" vertical="center" wrapText="1" readingOrder="1"/>
    </xf>
    <xf numFmtId="167" fontId="89" fillId="2" borderId="0" xfId="1" applyNumberFormat="1" applyFont="1" applyFill="1" applyAlignment="1">
      <alignment horizontal="right" vertical="center" wrapText="1" indent="1" readingOrder="1"/>
    </xf>
    <xf numFmtId="0" fontId="89" fillId="2" borderId="7" xfId="0" applyFont="1" applyFill="1" applyBorder="1" applyAlignment="1">
      <alignment horizontal="right" vertical="center" wrapText="1" readingOrder="1"/>
    </xf>
    <xf numFmtId="0" fontId="89" fillId="2" borderId="6" xfId="0" applyFont="1" applyFill="1" applyBorder="1" applyAlignment="1">
      <alignment horizontal="right" vertical="center" wrapText="1" readingOrder="1"/>
    </xf>
    <xf numFmtId="0" fontId="89" fillId="2" borderId="0" xfId="0" applyFont="1" applyFill="1" applyAlignment="1">
      <alignment horizontal="right" vertical="center" wrapText="1" readingOrder="1"/>
    </xf>
    <xf numFmtId="165" fontId="132" fillId="2" borderId="0" xfId="5" applyNumberFormat="1" applyFont="1" applyFill="1" applyAlignment="1">
      <alignment horizontal="left" vertical="center" wrapText="1" readingOrder="1"/>
    </xf>
    <xf numFmtId="49" fontId="130" fillId="2" borderId="67" xfId="5" applyNumberFormat="1" applyFont="1" applyFill="1" applyBorder="1" applyAlignment="1">
      <alignment horizontal="left" vertical="center" wrapText="1" readingOrder="1"/>
    </xf>
    <xf numFmtId="166" fontId="131" fillId="2" borderId="104" xfId="5" applyNumberFormat="1" applyFont="1" applyFill="1" applyBorder="1" applyAlignment="1">
      <alignment horizontal="right" vertical="center" wrapText="1" indent="2" readingOrder="1"/>
    </xf>
    <xf numFmtId="167" fontId="127" fillId="79" borderId="7" xfId="5" applyNumberFormat="1" applyFont="1" applyFill="1" applyBorder="1" applyAlignment="1">
      <alignment horizontal="right" vertical="center" wrapText="1" indent="2" readingOrder="1"/>
    </xf>
    <xf numFmtId="49" fontId="127" fillId="2" borderId="0" xfId="5" applyNumberFormat="1" applyFont="1" applyFill="1" applyAlignment="1">
      <alignment horizontal="left" vertical="center" wrapText="1" readingOrder="1"/>
    </xf>
    <xf numFmtId="167" fontId="127" fillId="79" borderId="9" xfId="5" applyNumberFormat="1" applyFont="1" applyFill="1" applyBorder="1" applyAlignment="1">
      <alignment horizontal="right" vertical="center" wrapText="1" indent="2" readingOrder="1"/>
    </xf>
    <xf numFmtId="49" fontId="127" fillId="2" borderId="117" xfId="5" applyNumberFormat="1" applyFont="1" applyFill="1" applyBorder="1" applyAlignment="1">
      <alignment horizontal="left" vertical="center" wrapText="1" indent="1" readingOrder="1"/>
    </xf>
    <xf numFmtId="49" fontId="127" fillId="2" borderId="0" xfId="5" applyNumberFormat="1" applyFont="1" applyFill="1" applyAlignment="1">
      <alignment horizontal="left" vertical="center" wrapText="1" indent="1" readingOrder="1"/>
    </xf>
    <xf numFmtId="49" fontId="127" fillId="2" borderId="117" xfId="5" applyNumberFormat="1" applyFont="1" applyFill="1" applyBorder="1" applyAlignment="1">
      <alignment horizontal="left" vertical="center" wrapText="1" readingOrder="1"/>
    </xf>
    <xf numFmtId="49" fontId="90" fillId="2" borderId="81" xfId="5" applyNumberFormat="1" applyFont="1" applyFill="1" applyBorder="1" applyAlignment="1">
      <alignment horizontal="left" vertical="center" wrapText="1" readingOrder="1"/>
    </xf>
    <xf numFmtId="49" fontId="90" fillId="2" borderId="0" xfId="5" applyNumberFormat="1" applyFont="1" applyFill="1" applyAlignment="1">
      <alignment horizontal="left" vertical="center" wrapText="1" readingOrder="1"/>
    </xf>
    <xf numFmtId="167" fontId="90" fillId="2" borderId="104" xfId="5" applyNumberFormat="1" applyFont="1" applyFill="1" applyBorder="1" applyAlignment="1">
      <alignment horizontal="right" vertical="center" wrapText="1" indent="2" readingOrder="1"/>
    </xf>
    <xf numFmtId="0" fontId="127" fillId="2" borderId="0" xfId="0" applyFont="1" applyFill="1"/>
    <xf numFmtId="167" fontId="127" fillId="2" borderId="0" xfId="0" applyNumberFormat="1" applyFont="1" applyFill="1"/>
    <xf numFmtId="0" fontId="89" fillId="2" borderId="89" xfId="0" applyFont="1" applyFill="1" applyBorder="1" applyAlignment="1">
      <alignment vertical="top"/>
    </xf>
    <xf numFmtId="0" fontId="89" fillId="2" borderId="89" xfId="0" applyFont="1" applyFill="1" applyBorder="1" applyAlignment="1">
      <alignment horizontal="left" vertical="top" readingOrder="1"/>
    </xf>
    <xf numFmtId="0" fontId="6" fillId="0" borderId="0" xfId="0" applyFont="1" applyAlignment="1">
      <alignment vertical="center"/>
    </xf>
    <xf numFmtId="166" fontId="98" fillId="0" borderId="100" xfId="1" applyNumberFormat="1" applyFont="1" applyBorder="1" applyAlignment="1">
      <alignment horizontal="left" vertical="center" wrapText="1" readingOrder="1"/>
    </xf>
    <xf numFmtId="166" fontId="98" fillId="0" borderId="4" xfId="1" applyNumberFormat="1" applyFont="1" applyBorder="1" applyAlignment="1">
      <alignment horizontal="right" vertical="center" wrapText="1" indent="2" readingOrder="1"/>
    </xf>
    <xf numFmtId="0" fontId="15" fillId="0" borderId="10" xfId="280" applyFont="1" applyBorder="1"/>
    <xf numFmtId="171" fontId="10" fillId="0" borderId="0" xfId="280" applyNumberFormat="1" applyFont="1"/>
    <xf numFmtId="171" fontId="10" fillId="0" borderId="10" xfId="280" applyNumberFormat="1" applyFont="1" applyBorder="1"/>
    <xf numFmtId="171" fontId="11" fillId="0" borderId="4" xfId="1" applyNumberFormat="1" applyFont="1" applyBorder="1" applyAlignment="1">
      <alignment vertical="center" readingOrder="1"/>
    </xf>
    <xf numFmtId="0" fontId="11" fillId="0" borderId="0" xfId="0" applyFont="1" applyAlignment="1">
      <alignment horizontal="left" indent="1"/>
    </xf>
    <xf numFmtId="0" fontId="11" fillId="0" borderId="6" xfId="0" applyFont="1" applyBorder="1"/>
    <xf numFmtId="0" fontId="126" fillId="0" borderId="0" xfId="0" applyFont="1" applyAlignment="1">
      <alignment horizontal="left" readingOrder="1"/>
    </xf>
    <xf numFmtId="0" fontId="126" fillId="0" borderId="0" xfId="0" applyFont="1"/>
    <xf numFmtId="0" fontId="78" fillId="0" borderId="0" xfId="0" applyFont="1"/>
    <xf numFmtId="0" fontId="6" fillId="0" borderId="0" xfId="0" applyFont="1" applyAlignment="1">
      <alignment horizontal="center"/>
    </xf>
    <xf numFmtId="167" fontId="6" fillId="0" borderId="117" xfId="1" applyNumberFormat="1" applyFont="1" applyFill="1" applyBorder="1" applyAlignment="1">
      <alignment horizontal="left" vertical="center" wrapText="1" readingOrder="1"/>
    </xf>
    <xf numFmtId="0" fontId="6" fillId="2" borderId="0" xfId="0" applyFont="1" applyFill="1" applyAlignment="1">
      <alignment horizontal="left" vertical="center" wrapText="1" readingOrder="1"/>
    </xf>
    <xf numFmtId="0" fontId="78" fillId="0" borderId="0" xfId="0" applyFont="1" applyAlignment="1">
      <alignment horizontal="left" vertical="top" readingOrder="1"/>
    </xf>
    <xf numFmtId="172" fontId="10" fillId="0" borderId="7" xfId="0" applyNumberFormat="1" applyFont="1" applyBorder="1" applyAlignment="1">
      <alignment horizontal="right" indent="2"/>
    </xf>
    <xf numFmtId="172" fontId="10" fillId="0" borderId="0" xfId="0" applyNumberFormat="1" applyFont="1" applyAlignment="1">
      <alignment horizontal="right" indent="2"/>
    </xf>
    <xf numFmtId="0" fontId="6" fillId="0" borderId="143" xfId="0" applyFont="1" applyBorder="1" applyAlignment="1">
      <alignment horizontal="left" vertical="center" wrapText="1" readingOrder="1"/>
    </xf>
    <xf numFmtId="0" fontId="81" fillId="0" borderId="0" xfId="0" applyFont="1" applyAlignment="1">
      <alignment horizontal="left" vertical="center" wrapText="1" readingOrder="1"/>
    </xf>
    <xf numFmtId="0" fontId="21" fillId="0" borderId="0" xfId="0" applyFont="1" applyAlignment="1">
      <alignment horizontal="left" vertical="top" wrapText="1" readingOrder="1"/>
    </xf>
    <xf numFmtId="0" fontId="21" fillId="0" borderId="0" xfId="0" applyFont="1" applyAlignment="1">
      <alignment horizontal="left" vertical="top" readingOrder="1"/>
    </xf>
    <xf numFmtId="0" fontId="11" fillId="0" borderId="0" xfId="0" applyFont="1" applyAlignment="1">
      <alignment horizontal="left" vertical="center" wrapText="1" readingOrder="1"/>
    </xf>
    <xf numFmtId="0" fontId="141" fillId="0" borderId="0" xfId="0" applyFont="1" applyAlignment="1">
      <alignment horizontal="left" vertical="center" readingOrder="1"/>
    </xf>
    <xf numFmtId="0" fontId="89" fillId="2" borderId="98" xfId="0" applyFont="1" applyFill="1" applyBorder="1" applyAlignment="1">
      <alignment vertical="top"/>
    </xf>
    <xf numFmtId="0" fontId="89" fillId="2" borderId="88" xfId="0" applyFont="1" applyFill="1" applyBorder="1" applyAlignment="1">
      <alignment vertical="top"/>
    </xf>
    <xf numFmtId="166" fontId="98" fillId="0" borderId="144" xfId="1" applyNumberFormat="1" applyFont="1" applyFill="1" applyBorder="1" applyAlignment="1">
      <alignment horizontal="right" vertical="center" wrapText="1" indent="2" readingOrder="1"/>
    </xf>
    <xf numFmtId="166" fontId="98" fillId="0" borderId="0" xfId="1" applyNumberFormat="1" applyFont="1" applyFill="1" applyBorder="1" applyAlignment="1">
      <alignment horizontal="right" vertical="center" wrapText="1" indent="2" readingOrder="1"/>
    </xf>
    <xf numFmtId="9" fontId="6" fillId="0" borderId="0" xfId="3" applyFont="1" applyFill="1" applyBorder="1" applyAlignment="1">
      <alignment horizontal="right" vertical="center" indent="2" readingOrder="1"/>
    </xf>
    <xf numFmtId="167" fontId="6" fillId="0" borderId="0" xfId="1" applyNumberFormat="1" applyFont="1" applyFill="1" applyBorder="1" applyAlignment="1">
      <alignment horizontal="right" vertical="center" indent="2" readingOrder="1"/>
    </xf>
    <xf numFmtId="168" fontId="6" fillId="0" borderId="64" xfId="1" applyNumberFormat="1" applyFont="1" applyFill="1" applyBorder="1" applyAlignment="1">
      <alignment vertical="center" wrapText="1" readingOrder="1"/>
    </xf>
    <xf numFmtId="168" fontId="11" fillId="0" borderId="65" xfId="1" applyNumberFormat="1" applyFont="1" applyFill="1" applyBorder="1" applyAlignment="1">
      <alignment vertical="center" wrapText="1" readingOrder="1"/>
    </xf>
    <xf numFmtId="168" fontId="6" fillId="0" borderId="65" xfId="1" applyNumberFormat="1" applyFont="1" applyFill="1" applyBorder="1" applyAlignment="1">
      <alignment vertical="center" wrapText="1" readingOrder="1"/>
    </xf>
    <xf numFmtId="168" fontId="11" fillId="0" borderId="12" xfId="1" applyNumberFormat="1" applyFont="1" applyFill="1" applyBorder="1" applyAlignment="1">
      <alignment vertical="center" wrapText="1" readingOrder="1"/>
    </xf>
    <xf numFmtId="168" fontId="6" fillId="0" borderId="11" xfId="1" applyNumberFormat="1" applyFont="1" applyFill="1" applyBorder="1" applyAlignment="1">
      <alignment vertical="center" wrapText="1" readingOrder="1"/>
    </xf>
    <xf numFmtId="167" fontId="140" fillId="0" borderId="93" xfId="5" applyNumberFormat="1" applyFont="1" applyBorder="1" applyAlignment="1">
      <alignment horizontal="right" vertical="center" wrapText="1" indent="2" readingOrder="1"/>
    </xf>
    <xf numFmtId="167" fontId="140" fillId="79" borderId="93" xfId="5" applyNumberFormat="1" applyFont="1" applyFill="1" applyBorder="1" applyAlignment="1">
      <alignment horizontal="right" vertical="center" wrapText="1" indent="2" readingOrder="1"/>
    </xf>
    <xf numFmtId="0" fontId="116" fillId="0" borderId="5" xfId="0" applyFont="1" applyBorder="1" applyAlignment="1">
      <alignment horizontal="left" vertical="center" wrapText="1" readingOrder="1"/>
    </xf>
    <xf numFmtId="167" fontId="116" fillId="79" borderId="94" xfId="5" applyNumberFormat="1" applyFont="1" applyFill="1" applyBorder="1" applyAlignment="1">
      <alignment horizontal="right" vertical="center" wrapText="1" indent="2" readingOrder="1"/>
    </xf>
    <xf numFmtId="0" fontId="140" fillId="0" borderId="67" xfId="0" applyFont="1" applyBorder="1" applyAlignment="1">
      <alignment horizontal="left" vertical="center" wrapText="1" readingOrder="1"/>
    </xf>
    <xf numFmtId="0" fontId="116" fillId="0" borderId="80" xfId="0" applyFont="1" applyBorder="1" applyAlignment="1">
      <alignment horizontal="left" vertical="center" wrapText="1" readingOrder="1"/>
    </xf>
    <xf numFmtId="0" fontId="116" fillId="0" borderId="75" xfId="0" applyFont="1" applyBorder="1" applyAlignment="1">
      <alignment horizontal="left" vertical="center" wrapText="1" readingOrder="1"/>
    </xf>
    <xf numFmtId="167" fontId="116" fillId="79" borderId="95" xfId="5" applyNumberFormat="1" applyFont="1" applyFill="1" applyBorder="1" applyAlignment="1">
      <alignment horizontal="right" vertical="center" wrapText="1" indent="2" readingOrder="1"/>
    </xf>
    <xf numFmtId="9" fontId="144" fillId="79" borderId="96" xfId="7" applyFont="1" applyFill="1" applyBorder="1" applyAlignment="1">
      <alignment horizontal="right" vertical="center" wrapText="1" indent="2" readingOrder="1"/>
    </xf>
    <xf numFmtId="167" fontId="116" fillId="79" borderId="97" xfId="5" applyNumberFormat="1" applyFont="1" applyFill="1" applyBorder="1" applyAlignment="1">
      <alignment horizontal="right" vertical="center" wrapText="1" indent="2" readingOrder="1"/>
    </xf>
    <xf numFmtId="0" fontId="116" fillId="0" borderId="145" xfId="0" applyFont="1" applyBorder="1" applyAlignment="1">
      <alignment horizontal="center" vertical="center" wrapText="1" readingOrder="1"/>
    </xf>
    <xf numFmtId="0" fontId="116" fillId="0" borderId="138" xfId="0" applyFont="1" applyBorder="1" applyAlignment="1">
      <alignment horizontal="center" vertical="center" wrapText="1" readingOrder="1"/>
    </xf>
    <xf numFmtId="3" fontId="116" fillId="0" borderId="146" xfId="0" applyNumberFormat="1" applyFont="1" applyBorder="1" applyAlignment="1">
      <alignment horizontal="center" vertical="center" wrapText="1" readingOrder="1"/>
    </xf>
    <xf numFmtId="0" fontId="128" fillId="0" borderId="147" xfId="0" applyFont="1" applyBorder="1" applyAlignment="1">
      <alignment horizontal="left" vertical="center" wrapText="1" readingOrder="1"/>
    </xf>
    <xf numFmtId="0" fontId="138" fillId="0" borderId="147" xfId="0" applyFont="1" applyBorder="1" applyAlignment="1">
      <alignment wrapText="1"/>
    </xf>
    <xf numFmtId="0" fontId="128" fillId="0" borderId="147" xfId="0" applyFont="1" applyBorder="1" applyAlignment="1">
      <alignment horizontal="center" vertical="center" wrapText="1" readingOrder="1"/>
    </xf>
    <xf numFmtId="0" fontId="140" fillId="0" borderId="0" xfId="0" applyFont="1" applyAlignment="1">
      <alignment horizontal="left" vertical="center" wrapText="1" readingOrder="1"/>
    </xf>
    <xf numFmtId="0" fontId="140" fillId="0" borderId="148" xfId="0" applyFont="1" applyBorder="1" applyAlignment="1">
      <alignment horizontal="left" vertical="center" wrapText="1" readingOrder="1"/>
    </xf>
    <xf numFmtId="0" fontId="116" fillId="0" borderId="145" xfId="0" applyFont="1" applyBorder="1" applyAlignment="1">
      <alignment horizontal="left" vertical="center" wrapText="1" readingOrder="1"/>
    </xf>
    <xf numFmtId="0" fontId="140" fillId="0" borderId="138" xfId="0" applyFont="1" applyBorder="1" applyAlignment="1">
      <alignment horizontal="left" vertical="center" wrapText="1" readingOrder="1"/>
    </xf>
    <xf numFmtId="0" fontId="138" fillId="0" borderId="138" xfId="0" applyFont="1" applyBorder="1" applyAlignment="1">
      <alignment vertical="center" wrapText="1"/>
    </xf>
    <xf numFmtId="0" fontId="138" fillId="0" borderId="138" xfId="0" applyFont="1" applyBorder="1" applyAlignment="1">
      <alignment horizontal="center" vertical="center" wrapText="1"/>
    </xf>
    <xf numFmtId="0" fontId="140" fillId="0" borderId="146" xfId="0" applyFont="1" applyBorder="1" applyAlignment="1">
      <alignment horizontal="left" vertical="center" wrapText="1" readingOrder="1"/>
    </xf>
    <xf numFmtId="0" fontId="138" fillId="0" borderId="146" xfId="0" applyFont="1" applyBorder="1" applyAlignment="1">
      <alignment vertical="center" wrapText="1"/>
    </xf>
    <xf numFmtId="0" fontId="116" fillId="0" borderId="146" xfId="0" applyFont="1" applyBorder="1" applyAlignment="1">
      <alignment horizontal="left" vertical="center" wrapText="1" readingOrder="1"/>
    </xf>
    <xf numFmtId="0" fontId="116" fillId="0" borderId="146" xfId="0" applyFont="1" applyBorder="1" applyAlignment="1">
      <alignment horizontal="center" vertical="center" wrapText="1" readingOrder="1"/>
    </xf>
    <xf numFmtId="0" fontId="140" fillId="0" borderId="150" xfId="0" applyFont="1" applyBorder="1" applyAlignment="1">
      <alignment horizontal="left" vertical="center" wrapText="1" readingOrder="1"/>
    </xf>
    <xf numFmtId="0" fontId="138" fillId="0" borderId="150" xfId="0" applyFont="1" applyBorder="1" applyAlignment="1">
      <alignment vertical="center" wrapText="1"/>
    </xf>
    <xf numFmtId="0" fontId="116" fillId="0" borderId="151" xfId="0" applyFont="1" applyBorder="1" applyAlignment="1">
      <alignment horizontal="left" vertical="center" wrapText="1" readingOrder="1"/>
    </xf>
    <xf numFmtId="0" fontId="116" fillId="0" borderId="152" xfId="0" applyFont="1" applyBorder="1" applyAlignment="1">
      <alignment horizontal="center" vertical="center" wrapText="1" readingOrder="1"/>
    </xf>
    <xf numFmtId="0" fontId="116" fillId="0" borderId="153" xfId="0" applyFont="1" applyBorder="1" applyAlignment="1">
      <alignment horizontal="center" vertical="center" wrapText="1" readingOrder="1"/>
    </xf>
    <xf numFmtId="0" fontId="140" fillId="0" borderId="119" xfId="0" applyFont="1" applyBorder="1" applyAlignment="1">
      <alignment horizontal="left" vertical="center" wrapText="1" indent="1" readingOrder="1"/>
    </xf>
    <xf numFmtId="0" fontId="140" fillId="0" borderId="120" xfId="0" applyFont="1" applyBorder="1" applyAlignment="1">
      <alignment horizontal="left" vertical="center" wrapText="1" indent="1" readingOrder="1"/>
    </xf>
    <xf numFmtId="0" fontId="140" fillId="0" borderId="118" xfId="0" applyFont="1" applyBorder="1" applyAlignment="1">
      <alignment horizontal="left" vertical="center" wrapText="1" readingOrder="1"/>
    </xf>
    <xf numFmtId="0" fontId="0" fillId="0" borderId="147" xfId="0" applyBorder="1" applyAlignment="1">
      <alignment vertical="center" wrapText="1"/>
    </xf>
    <xf numFmtId="0" fontId="116" fillId="0" borderId="154" xfId="0" applyFont="1" applyBorder="1" applyAlignment="1">
      <alignment horizontal="left" vertical="center" wrapText="1" readingOrder="1"/>
    </xf>
    <xf numFmtId="0" fontId="116" fillId="0" borderId="155" xfId="0" applyFont="1" applyBorder="1" applyAlignment="1">
      <alignment horizontal="center" vertical="center" wrapText="1" readingOrder="1"/>
    </xf>
    <xf numFmtId="0" fontId="138" fillId="0" borderId="156" xfId="0" applyFont="1" applyBorder="1" applyAlignment="1">
      <alignment horizontal="center" vertical="center" wrapText="1"/>
    </xf>
    <xf numFmtId="0" fontId="140" fillId="0" borderId="147" xfId="0" applyFont="1" applyBorder="1" applyAlignment="1">
      <alignment horizontal="left" vertical="center" wrapText="1" readingOrder="1"/>
    </xf>
    <xf numFmtId="0" fontId="7" fillId="2" borderId="10" xfId="0" applyFont="1" applyFill="1" applyBorder="1" applyAlignment="1">
      <alignment horizontal="right" vertical="center" wrapText="1" indent="2" readingOrder="1"/>
    </xf>
    <xf numFmtId="166" fontId="15" fillId="2" borderId="100" xfId="280" applyNumberFormat="1" applyFont="1" applyFill="1" applyBorder="1" applyAlignment="1">
      <alignment vertical="center"/>
    </xf>
    <xf numFmtId="1" fontId="10" fillId="2" borderId="4" xfId="280" applyNumberFormat="1" applyFont="1" applyFill="1" applyBorder="1" applyAlignment="1">
      <alignment vertical="center"/>
    </xf>
    <xf numFmtId="1" fontId="10" fillId="2" borderId="16" xfId="280" applyNumberFormat="1" applyFont="1" applyFill="1" applyBorder="1" applyAlignment="1">
      <alignment vertical="center"/>
    </xf>
    <xf numFmtId="0" fontId="140" fillId="0" borderId="119" xfId="0" applyFont="1" applyBorder="1" applyAlignment="1">
      <alignment horizontal="left" vertical="center" wrapText="1" readingOrder="1"/>
    </xf>
    <xf numFmtId="0" fontId="140" fillId="0" borderId="120" xfId="0" applyFont="1" applyBorder="1" applyAlignment="1">
      <alignment horizontal="left" vertical="center" wrapText="1" readingOrder="1"/>
    </xf>
    <xf numFmtId="0" fontId="91" fillId="2" borderId="0" xfId="0" applyFont="1" applyFill="1"/>
    <xf numFmtId="171" fontId="11" fillId="0" borderId="0" xfId="280" applyNumberFormat="1" applyFont="1"/>
    <xf numFmtId="166" fontId="6" fillId="0" borderId="0" xfId="1" applyNumberFormat="1" applyFont="1" applyFill="1" applyBorder="1" applyAlignment="1">
      <alignment horizontal="center" vertical="center" wrapText="1" readingOrder="1"/>
    </xf>
    <xf numFmtId="166" fontId="6" fillId="0" borderId="1" xfId="1" applyNumberFormat="1" applyFont="1" applyFill="1" applyBorder="1" applyAlignment="1">
      <alignment horizontal="center" vertical="center" wrapText="1" readingOrder="1"/>
    </xf>
    <xf numFmtId="166" fontId="5" fillId="71" borderId="1" xfId="1" applyNumberFormat="1" applyFont="1" applyFill="1" applyBorder="1" applyAlignment="1">
      <alignment horizontal="center" vertical="center" wrapText="1" readingOrder="1"/>
    </xf>
    <xf numFmtId="166" fontId="5" fillId="0" borderId="0" xfId="1" applyNumberFormat="1" applyFont="1" applyFill="1" applyBorder="1" applyAlignment="1">
      <alignment horizontal="center" vertical="center" wrapText="1" readingOrder="1"/>
    </xf>
    <xf numFmtId="0" fontId="89" fillId="0" borderId="7" xfId="0" applyFont="1" applyBorder="1"/>
    <xf numFmtId="0" fontId="89" fillId="0" borderId="6" xfId="0" applyFont="1" applyBorder="1"/>
    <xf numFmtId="0" fontId="89" fillId="0" borderId="0" xfId="0" applyFont="1"/>
    <xf numFmtId="0" fontId="91" fillId="0" borderId="0" xfId="0" applyFont="1"/>
    <xf numFmtId="171" fontId="89" fillId="0" borderId="0" xfId="8" applyNumberFormat="1" applyFont="1"/>
    <xf numFmtId="0" fontId="89" fillId="0" borderId="0" xfId="8" applyFont="1"/>
    <xf numFmtId="0" fontId="89" fillId="0" borderId="0" xfId="8" applyFont="1" applyAlignment="1">
      <alignment horizontal="right"/>
    </xf>
    <xf numFmtId="4" fontId="89" fillId="0" borderId="0" xfId="387" applyNumberFormat="1" applyFont="1" applyFill="1" applyBorder="1">
      <alignment horizontal="right" vertical="center"/>
    </xf>
    <xf numFmtId="0" fontId="89" fillId="0" borderId="0" xfId="388" quotePrefix="1" applyNumberFormat="1" applyFont="1" applyFill="1" applyBorder="1">
      <alignment horizontal="left" vertical="center" indent="1"/>
    </xf>
    <xf numFmtId="0" fontId="95" fillId="0" borderId="0" xfId="9" quotePrefix="1" applyNumberFormat="1" applyFont="1" applyFill="1">
      <alignment horizontal="left" vertical="center" indent="1"/>
    </xf>
    <xf numFmtId="0" fontId="89" fillId="0" borderId="0" xfId="389" applyNumberFormat="1" applyFont="1" applyFill="1" applyBorder="1">
      <alignment horizontal="right" vertical="center"/>
    </xf>
    <xf numFmtId="0" fontId="95" fillId="0" borderId="0" xfId="0" applyFont="1"/>
    <xf numFmtId="171" fontId="91" fillId="0" borderId="0" xfId="0" applyNumberFormat="1" applyFont="1"/>
    <xf numFmtId="175" fontId="95" fillId="0" borderId="0" xfId="0" applyNumberFormat="1" applyFont="1"/>
    <xf numFmtId="171" fontId="89" fillId="0" borderId="0" xfId="0" applyNumberFormat="1" applyFont="1"/>
    <xf numFmtId="167" fontId="127" fillId="0" borderId="9" xfId="5" applyNumberFormat="1" applyFont="1" applyFill="1" applyBorder="1" applyAlignment="1">
      <alignment horizontal="right" vertical="center" wrapText="1" indent="2" readingOrder="1"/>
    </xf>
    <xf numFmtId="167" fontId="127" fillId="0" borderId="7" xfId="5" applyNumberFormat="1" applyFont="1" applyFill="1" applyBorder="1" applyAlignment="1">
      <alignment horizontal="right" vertical="center" wrapText="1" indent="2" readingOrder="1"/>
    </xf>
    <xf numFmtId="167" fontId="90" fillId="0" borderId="104" xfId="5" applyNumberFormat="1" applyFont="1" applyFill="1" applyBorder="1" applyAlignment="1">
      <alignment horizontal="right" vertical="center" wrapText="1" indent="2" readingOrder="1"/>
    </xf>
    <xf numFmtId="49" fontId="90" fillId="0" borderId="0" xfId="5" applyNumberFormat="1" applyFont="1" applyFill="1" applyAlignment="1">
      <alignment horizontal="left" vertical="center" wrapText="1" readingOrder="1"/>
    </xf>
    <xf numFmtId="49" fontId="90" fillId="0" borderId="81" xfId="5" applyNumberFormat="1" applyFont="1" applyFill="1" applyBorder="1" applyAlignment="1">
      <alignment horizontal="left" vertical="center" wrapText="1" readingOrder="1"/>
    </xf>
    <xf numFmtId="49" fontId="127" fillId="0" borderId="0" xfId="5" applyNumberFormat="1" applyFont="1" applyFill="1" applyAlignment="1">
      <alignment horizontal="left" vertical="center" wrapText="1" readingOrder="1"/>
    </xf>
    <xf numFmtId="49" fontId="127" fillId="0" borderId="117" xfId="5" applyNumberFormat="1" applyFont="1" applyFill="1" applyBorder="1" applyAlignment="1">
      <alignment horizontal="left" vertical="center" wrapText="1" readingOrder="1"/>
    </xf>
    <xf numFmtId="49" fontId="127" fillId="0" borderId="0" xfId="5" applyNumberFormat="1" applyFont="1" applyFill="1" applyAlignment="1">
      <alignment horizontal="left" vertical="center" wrapText="1" indent="1" readingOrder="1"/>
    </xf>
    <xf numFmtId="49" fontId="127" fillId="0" borderId="117" xfId="5" applyNumberFormat="1" applyFont="1" applyFill="1" applyBorder="1" applyAlignment="1">
      <alignment horizontal="left" vertical="center" wrapText="1" indent="1" readingOrder="1"/>
    </xf>
    <xf numFmtId="0" fontId="116" fillId="0" borderId="117" xfId="0" applyFont="1" applyBorder="1" applyAlignment="1">
      <alignment horizontal="left" vertical="center" wrapText="1" readingOrder="1"/>
    </xf>
    <xf numFmtId="0" fontId="144" fillId="0" borderId="117" xfId="0" applyFont="1" applyBorder="1" applyAlignment="1">
      <alignment horizontal="left" vertical="center" wrapText="1" readingOrder="1"/>
    </xf>
    <xf numFmtId="0" fontId="86" fillId="0" borderId="0" xfId="0" applyFont="1" applyAlignment="1">
      <alignment horizontal="left" vertical="center" readingOrder="1"/>
    </xf>
    <xf numFmtId="0" fontId="148" fillId="0" borderId="0" xfId="0" applyFont="1" applyAlignment="1">
      <alignment vertical="top" wrapText="1"/>
    </xf>
    <xf numFmtId="194" fontId="116" fillId="0" borderId="138" xfId="0" applyNumberFormat="1" applyFont="1" applyBorder="1" applyAlignment="1">
      <alignment horizontal="center" vertical="center" wrapText="1" readingOrder="1"/>
    </xf>
    <xf numFmtId="195" fontId="116" fillId="0" borderId="138" xfId="0" applyNumberFormat="1" applyFont="1" applyBorder="1" applyAlignment="1">
      <alignment horizontal="center" vertical="center" wrapText="1" readingOrder="1"/>
    </xf>
    <xf numFmtId="194" fontId="116" fillId="0" borderId="146" xfId="0" applyNumberFormat="1" applyFont="1" applyBorder="1" applyAlignment="1">
      <alignment horizontal="center" vertical="center" wrapText="1" readingOrder="1"/>
    </xf>
    <xf numFmtId="0" fontId="86" fillId="0" borderId="0" xfId="0" applyFont="1"/>
    <xf numFmtId="166" fontId="6" fillId="0" borderId="0" xfId="1" applyNumberFormat="1" applyFont="1" applyFill="1" applyBorder="1" applyAlignment="1">
      <alignment horizontal="center" vertical="center" wrapText="1" readingOrder="1"/>
    </xf>
    <xf numFmtId="166" fontId="5" fillId="0" borderId="0" xfId="1" applyNumberFormat="1" applyFont="1" applyFill="1" applyBorder="1" applyAlignment="1">
      <alignment horizontal="center" vertical="center" wrapText="1" readingOrder="1"/>
    </xf>
    <xf numFmtId="0" fontId="123" fillId="0" borderId="56" xfId="0" applyFont="1" applyBorder="1" applyAlignment="1">
      <alignment horizontal="center" vertical="center" wrapText="1" readingOrder="1"/>
    </xf>
    <xf numFmtId="0" fontId="11" fillId="0" borderId="0" xfId="0" applyFont="1" applyAlignment="1">
      <alignment horizontal="right" vertical="center" wrapText="1" readingOrder="1"/>
    </xf>
    <xf numFmtId="0" fontId="6"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6" fillId="0" borderId="0" xfId="0" applyFont="1" applyAlignment="1">
      <alignment horizontal="right" vertical="center" wrapText="1" readingOrder="1"/>
    </xf>
    <xf numFmtId="0" fontId="96" fillId="0" borderId="0" xfId="0" applyFont="1" applyAlignment="1">
      <alignment horizontal="left" vertical="center" indent="1" readingOrder="1"/>
    </xf>
    <xf numFmtId="0" fontId="89" fillId="0" borderId="0" xfId="0" applyFont="1" applyAlignment="1">
      <alignment horizontal="left"/>
    </xf>
    <xf numFmtId="0" fontId="89" fillId="0" borderId="0" xfId="0" applyFont="1" applyAlignment="1">
      <alignment horizontal="left" vertical="top"/>
    </xf>
    <xf numFmtId="0" fontId="21" fillId="0" borderId="0" xfId="0" applyFont="1"/>
    <xf numFmtId="167" fontId="11" fillId="0" borderId="0" xfId="0" applyNumberFormat="1" applyFont="1"/>
    <xf numFmtId="174" fontId="11" fillId="0" borderId="0" xfId="0" applyNumberFormat="1" applyFont="1"/>
    <xf numFmtId="169" fontId="11" fillId="0" borderId="0" xfId="0" applyNumberFormat="1" applyFont="1"/>
    <xf numFmtId="167" fontId="11" fillId="0" borderId="0" xfId="0" applyNumberFormat="1" applyFont="1" applyAlignment="1">
      <alignment horizontal="right"/>
    </xf>
    <xf numFmtId="167" fontId="11" fillId="0" borderId="0" xfId="0" quotePrefix="1" applyNumberFormat="1" applyFont="1"/>
    <xf numFmtId="167" fontId="6" fillId="70" borderId="117" xfId="1" applyNumberFormat="1" applyFont="1" applyFill="1" applyBorder="1" applyAlignment="1">
      <alignment horizontal="right" vertical="center" wrapText="1" indent="2" readingOrder="1"/>
    </xf>
    <xf numFmtId="39" fontId="11" fillId="0" borderId="15" xfId="282" applyNumberFormat="1" applyFont="1" applyFill="1" applyBorder="1" applyAlignment="1">
      <alignment horizontal="right" vertical="center" wrapText="1" indent="2" readingOrder="1"/>
    </xf>
    <xf numFmtId="168" fontId="11" fillId="0" borderId="0" xfId="0" applyNumberFormat="1" applyFont="1"/>
    <xf numFmtId="0" fontId="98" fillId="0" borderId="70" xfId="0" applyFont="1" applyBorder="1" applyAlignment="1">
      <alignment horizontal="right" vertical="center" wrapText="1" indent="2" readingOrder="1"/>
    </xf>
    <xf numFmtId="0" fontId="98" fillId="0" borderId="68" xfId="0" applyFont="1" applyBorder="1" applyAlignment="1">
      <alignment horizontal="right" vertical="center" wrapText="1" indent="2" readingOrder="1"/>
    </xf>
    <xf numFmtId="0" fontId="98" fillId="0" borderId="69" xfId="0" applyFont="1" applyBorder="1" applyAlignment="1">
      <alignment horizontal="right" vertical="center" wrapText="1" indent="2" readingOrder="1"/>
    </xf>
    <xf numFmtId="49" fontId="98" fillId="0" borderId="68" xfId="0" applyNumberFormat="1" applyFont="1" applyBorder="1" applyAlignment="1">
      <alignment horizontal="left" vertical="center" wrapText="1" readingOrder="1"/>
    </xf>
    <xf numFmtId="0" fontId="11" fillId="0" borderId="10" xfId="0" applyFont="1" applyBorder="1"/>
    <xf numFmtId="167" fontId="11" fillId="0" borderId="10" xfId="0" applyNumberFormat="1" applyFont="1" applyBorder="1"/>
    <xf numFmtId="167" fontId="6" fillId="70" borderId="163" xfId="1" applyNumberFormat="1" applyFont="1" applyFill="1" applyBorder="1" applyAlignment="1">
      <alignment horizontal="right" vertical="center" wrapText="1" indent="2" readingOrder="1"/>
    </xf>
    <xf numFmtId="167" fontId="7" fillId="2" borderId="164" xfId="1" applyNumberFormat="1" applyFont="1" applyFill="1" applyBorder="1" applyAlignment="1">
      <alignment horizontal="left" vertical="center" wrapText="1" readingOrder="1"/>
    </xf>
    <xf numFmtId="167" fontId="7" fillId="0" borderId="164" xfId="1" applyNumberFormat="1" applyFont="1" applyFill="1" applyBorder="1" applyAlignment="1">
      <alignment horizontal="left" vertical="center" wrapText="1" readingOrder="1"/>
    </xf>
    <xf numFmtId="0" fontId="98" fillId="0" borderId="99" xfId="0" applyFont="1" applyBorder="1" applyAlignment="1">
      <alignment horizontal="center" vertical="center" wrapText="1" readingOrder="1"/>
    </xf>
    <xf numFmtId="49" fontId="98" fillId="0" borderId="68" xfId="0" applyNumberFormat="1" applyFont="1" applyBorder="1" applyAlignment="1">
      <alignment horizontal="center" vertical="center" wrapText="1" readingOrder="1"/>
    </xf>
    <xf numFmtId="0" fontId="98" fillId="0" borderId="68" xfId="0" applyFont="1" applyBorder="1" applyAlignment="1">
      <alignment horizontal="left" vertical="center" wrapText="1" readingOrder="1"/>
    </xf>
    <xf numFmtId="0" fontId="19" fillId="0" borderId="0" xfId="0" applyFont="1" applyAlignment="1">
      <alignment horizontal="left" vertical="center" wrapText="1" readingOrder="1"/>
    </xf>
    <xf numFmtId="0" fontId="6" fillId="0" borderId="74" xfId="0" applyFont="1" applyBorder="1" applyAlignment="1">
      <alignment horizontal="left" vertical="center" wrapText="1" readingOrder="1"/>
    </xf>
    <xf numFmtId="0" fontId="11" fillId="0" borderId="75" xfId="0" applyFont="1" applyBorder="1" applyAlignment="1">
      <alignment horizontal="right" vertical="center" wrapText="1" readingOrder="1"/>
    </xf>
    <xf numFmtId="0" fontId="11" fillId="0" borderId="75" xfId="0" applyFont="1" applyBorder="1" applyAlignment="1">
      <alignment horizontal="left" vertical="center" wrapText="1" readingOrder="1"/>
    </xf>
    <xf numFmtId="0" fontId="11" fillId="0" borderId="75" xfId="0" applyFont="1" applyBorder="1" applyAlignment="1">
      <alignment horizontal="center" vertical="center" wrapText="1" readingOrder="1"/>
    </xf>
    <xf numFmtId="0" fontId="11" fillId="0" borderId="2" xfId="0" applyFont="1" applyBorder="1" applyAlignment="1">
      <alignment horizontal="right" vertical="center" wrapText="1" readingOrder="1"/>
    </xf>
    <xf numFmtId="0" fontId="11" fillId="0" borderId="2" xfId="0" applyFont="1" applyBorder="1" applyAlignment="1">
      <alignment horizontal="center" vertical="center" wrapText="1" readingOrder="1"/>
    </xf>
    <xf numFmtId="0" fontId="11" fillId="0" borderId="2" xfId="0" applyFont="1" applyBorder="1" applyAlignment="1">
      <alignment horizontal="left" vertical="center" wrapText="1" readingOrder="1"/>
    </xf>
    <xf numFmtId="0" fontId="6" fillId="0" borderId="74" xfId="0" applyFont="1" applyBorder="1" applyAlignment="1">
      <alignment horizontal="center" vertical="center" wrapText="1" readingOrder="1"/>
    </xf>
    <xf numFmtId="0" fontId="11" fillId="0" borderId="74" xfId="0" applyFont="1" applyBorder="1" applyAlignment="1">
      <alignment horizontal="right" vertical="center" wrapText="1" readingOrder="1"/>
    </xf>
    <xf numFmtId="0" fontId="11" fillId="0" borderId="74" xfId="0" applyFont="1" applyBorder="1" applyAlignment="1">
      <alignment horizontal="left" vertical="center" wrapText="1" readingOrder="1"/>
    </xf>
    <xf numFmtId="0" fontId="11" fillId="0" borderId="74" xfId="0" applyFont="1" applyBorder="1" applyAlignment="1">
      <alignment horizontal="center" vertical="center" wrapText="1" readingOrder="1"/>
    </xf>
    <xf numFmtId="0" fontId="6" fillId="0" borderId="73" xfId="0" applyFont="1" applyBorder="1" applyAlignment="1">
      <alignment horizontal="center" vertical="center" wrapText="1" readingOrder="1"/>
    </xf>
    <xf numFmtId="0" fontId="6" fillId="0" borderId="0" xfId="0" applyFont="1" applyAlignment="1">
      <alignment vertical="center" wrapText="1" readingOrder="1"/>
    </xf>
    <xf numFmtId="0" fontId="12" fillId="0" borderId="0" xfId="0" applyFont="1" applyAlignment="1">
      <alignment horizontal="left" vertical="center" wrapText="1" readingOrder="1"/>
    </xf>
    <xf numFmtId="173" fontId="150" fillId="0" borderId="0" xfId="0" applyNumberFormat="1" applyFont="1"/>
    <xf numFmtId="173" fontId="9" fillId="0" borderId="0" xfId="0" applyNumberFormat="1" applyFont="1"/>
    <xf numFmtId="173" fontId="150" fillId="0" borderId="0" xfId="0" quotePrefix="1" applyNumberFormat="1" applyFont="1"/>
    <xf numFmtId="173" fontId="9" fillId="0" borderId="0" xfId="0" quotePrefix="1" applyNumberFormat="1" applyFont="1"/>
    <xf numFmtId="173" fontId="150" fillId="0" borderId="0" xfId="3" applyNumberFormat="1" applyFont="1" applyAlignment="1"/>
    <xf numFmtId="173" fontId="9" fillId="0" borderId="0" xfId="3" applyNumberFormat="1" applyFont="1" applyAlignment="1"/>
    <xf numFmtId="0" fontId="12" fillId="0" borderId="0" xfId="0" applyFont="1" applyAlignment="1">
      <alignment horizontal="right" vertical="center" wrapText="1" readingOrder="1"/>
    </xf>
    <xf numFmtId="0" fontId="11" fillId="0" borderId="0" xfId="0" applyFont="1" applyAlignment="1">
      <alignment vertical="center" wrapText="1" readingOrder="1"/>
    </xf>
    <xf numFmtId="0" fontId="89" fillId="0" borderId="0" xfId="0" applyFont="1" applyAlignment="1">
      <alignment vertical="top"/>
    </xf>
    <xf numFmtId="0" fontId="21" fillId="0" borderId="0" xfId="0" applyFont="1" applyAlignment="1">
      <alignment vertical="top"/>
    </xf>
    <xf numFmtId="167" fontId="12" fillId="0" borderId="117" xfId="1" applyNumberFormat="1" applyFont="1" applyFill="1" applyBorder="1" applyAlignment="1">
      <alignment horizontal="right" vertical="center" wrapText="1" indent="2" readingOrder="1"/>
    </xf>
    <xf numFmtId="191" fontId="152" fillId="0" borderId="117" xfId="282" applyNumberFormat="1" applyFont="1" applyFill="1" applyBorder="1" applyAlignment="1">
      <alignment horizontal="right" vertical="center" wrapText="1" indent="2" readingOrder="1"/>
    </xf>
    <xf numFmtId="167" fontId="11" fillId="0" borderId="117" xfId="1" applyNumberFormat="1" applyFont="1" applyFill="1" applyBorder="1" applyAlignment="1">
      <alignment horizontal="right" vertical="center" wrapText="1" indent="2" readingOrder="1"/>
    </xf>
    <xf numFmtId="10" fontId="100" fillId="0" borderId="165" xfId="8" applyNumberFormat="1" applyFont="1" applyBorder="1" applyAlignment="1">
      <alignment horizontal="center"/>
    </xf>
    <xf numFmtId="10" fontId="100" fillId="0" borderId="165" xfId="8" applyNumberFormat="1" applyFont="1" applyBorder="1" applyAlignment="1">
      <alignment horizontal="right"/>
    </xf>
    <xf numFmtId="10" fontId="137" fillId="0" borderId="165" xfId="8" applyNumberFormat="1" applyFont="1" applyBorder="1" applyAlignment="1">
      <alignment horizontal="center"/>
    </xf>
    <xf numFmtId="10" fontId="6" fillId="0" borderId="165" xfId="8" applyNumberFormat="1" applyFont="1" applyBorder="1" applyAlignment="1">
      <alignment horizontal="right"/>
    </xf>
    <xf numFmtId="0" fontId="6" fillId="2" borderId="0" xfId="0" applyFont="1" applyFill="1" applyAlignment="1">
      <alignment horizontal="center" vertical="center" wrapText="1" readingOrder="1"/>
    </xf>
    <xf numFmtId="0" fontId="9" fillId="2" borderId="0" xfId="0" applyFont="1" applyFill="1" applyAlignment="1">
      <alignment horizontal="right" vertical="center" wrapText="1" readingOrder="1"/>
    </xf>
    <xf numFmtId="0" fontId="9" fillId="2" borderId="0" xfId="0" applyFont="1" applyFill="1" applyAlignment="1">
      <alignment horizontal="center" vertical="center" wrapText="1" readingOrder="1"/>
    </xf>
    <xf numFmtId="0" fontId="9" fillId="2" borderId="0" xfId="0" applyFont="1" applyFill="1" applyAlignment="1">
      <alignment horizontal="left" vertical="center" wrapText="1" readingOrder="1"/>
    </xf>
    <xf numFmtId="0" fontId="9" fillId="74" borderId="0" xfId="0" applyFont="1" applyFill="1" applyAlignment="1">
      <alignment horizontal="right" vertical="center" wrapText="1" readingOrder="1"/>
    </xf>
    <xf numFmtId="0" fontId="9" fillId="74" borderId="0" xfId="0" applyFont="1" applyFill="1" applyAlignment="1">
      <alignment horizontal="left" vertical="center" wrapText="1" readingOrder="1"/>
    </xf>
    <xf numFmtId="0" fontId="5" fillId="74" borderId="0" xfId="0" applyFont="1" applyFill="1" applyAlignment="1">
      <alignment horizontal="left" vertical="center" wrapText="1" readingOrder="1"/>
    </xf>
    <xf numFmtId="0" fontId="5" fillId="73" borderId="0" xfId="0" applyFont="1" applyFill="1" applyAlignment="1">
      <alignment horizontal="right" vertical="center" wrapText="1" readingOrder="1"/>
    </xf>
    <xf numFmtId="0" fontId="5" fillId="73" borderId="0" xfId="0" applyFont="1" applyFill="1" applyAlignment="1">
      <alignment horizontal="center" vertical="center" wrapText="1" readingOrder="1"/>
    </xf>
    <xf numFmtId="0" fontId="5" fillId="73" borderId="0" xfId="0" applyFont="1" applyFill="1" applyAlignment="1">
      <alignment horizontal="left" vertical="center" wrapText="1" readingOrder="1"/>
    </xf>
    <xf numFmtId="0" fontId="9" fillId="72" borderId="0" xfId="0" applyFont="1" applyFill="1" applyAlignment="1">
      <alignment horizontal="right" vertical="center" wrapText="1" readingOrder="1"/>
    </xf>
    <xf numFmtId="0" fontId="9" fillId="72" borderId="0" xfId="0" applyFont="1" applyFill="1" applyAlignment="1">
      <alignment horizontal="center" vertical="center" wrapText="1" readingOrder="1"/>
    </xf>
    <xf numFmtId="0" fontId="9" fillId="72" borderId="0" xfId="0" applyFont="1" applyFill="1" applyAlignment="1">
      <alignment horizontal="left" vertical="center" wrapText="1" readingOrder="1"/>
    </xf>
    <xf numFmtId="0" fontId="5" fillId="72" borderId="0" xfId="0" applyFont="1" applyFill="1" applyAlignment="1">
      <alignment horizontal="left" vertical="center" wrapText="1" readingOrder="1"/>
    </xf>
    <xf numFmtId="0" fontId="6" fillId="71" borderId="0" xfId="0" applyFont="1" applyFill="1" applyAlignment="1">
      <alignment horizontal="center" vertical="center" wrapText="1" readingOrder="1"/>
    </xf>
    <xf numFmtId="0" fontId="5" fillId="71" borderId="0" xfId="0" applyFont="1" applyFill="1" applyAlignment="1">
      <alignment horizontal="left" vertical="center" wrapText="1" readingOrder="1"/>
    </xf>
    <xf numFmtId="0" fontId="7" fillId="0" borderId="0" xfId="0" applyFont="1" applyAlignment="1">
      <alignment vertical="center" wrapText="1" readingOrder="1"/>
    </xf>
    <xf numFmtId="0" fontId="8" fillId="0" borderId="0" xfId="0" applyFont="1" applyAlignment="1">
      <alignment horizontal="left" vertical="center" wrapText="1" readingOrder="1"/>
    </xf>
    <xf numFmtId="0" fontId="9" fillId="0" borderId="0" xfId="0" applyFont="1" applyAlignment="1">
      <alignment horizontal="right" vertical="center" wrapText="1" readingOrder="1"/>
    </xf>
    <xf numFmtId="0" fontId="18" fillId="0" borderId="0" xfId="0" applyFont="1" applyAlignment="1">
      <alignment horizontal="center" vertical="center" wrapText="1" readingOrder="1"/>
    </xf>
    <xf numFmtId="0" fontId="106" fillId="0" borderId="0" xfId="0" applyFont="1" applyAlignment="1">
      <alignment horizontal="left" vertical="center" wrapText="1" indent="1" readingOrder="1"/>
    </xf>
    <xf numFmtId="0" fontId="8" fillId="0" borderId="0" xfId="0" applyFont="1" applyAlignment="1">
      <alignment horizontal="right" vertical="center" wrapText="1" readingOrder="1"/>
    </xf>
    <xf numFmtId="9" fontId="115" fillId="0" borderId="0" xfId="0" applyNumberFormat="1" applyFont="1" applyAlignment="1">
      <alignment horizontal="right" indent="2"/>
    </xf>
    <xf numFmtId="190" fontId="10" fillId="0" borderId="0" xfId="0" applyNumberFormat="1" applyFont="1"/>
    <xf numFmtId="189" fontId="10" fillId="0" borderId="0" xfId="0" applyNumberFormat="1" applyFont="1"/>
    <xf numFmtId="0" fontId="18" fillId="0" borderId="0" xfId="0" applyFont="1" applyAlignment="1">
      <alignment horizontal="left" vertical="center" wrapText="1" indent="1" readingOrder="1"/>
    </xf>
    <xf numFmtId="164" fontId="10" fillId="0" borderId="0" xfId="0" applyNumberFormat="1" applyFont="1"/>
    <xf numFmtId="167" fontId="11" fillId="0" borderId="117" xfId="282" applyNumberFormat="1" applyFont="1" applyFill="1" applyBorder="1" applyAlignment="1">
      <alignment horizontal="right" vertical="center" wrapText="1" indent="2" readingOrder="1"/>
    </xf>
    <xf numFmtId="191" fontId="6" fillId="0" borderId="117" xfId="282" applyNumberFormat="1" applyFont="1" applyFill="1" applyBorder="1" applyAlignment="1">
      <alignment horizontal="right" vertical="center" wrapText="1" indent="2" readingOrder="1"/>
    </xf>
    <xf numFmtId="0" fontId="18" fillId="0" borderId="73" xfId="0" applyFont="1" applyBorder="1" applyAlignment="1">
      <alignment horizontal="right" vertical="center" wrapText="1" indent="2" readingOrder="1"/>
    </xf>
    <xf numFmtId="167" fontId="151" fillId="0" borderId="117" xfId="282" applyNumberFormat="1" applyFont="1" applyFill="1" applyBorder="1" applyAlignment="1">
      <alignment horizontal="right" vertical="center" wrapText="1" indent="2" readingOrder="1"/>
    </xf>
    <xf numFmtId="167" fontId="12" fillId="0" borderId="117" xfId="282" applyNumberFormat="1" applyFont="1" applyFill="1" applyBorder="1" applyAlignment="1">
      <alignment horizontal="right" vertical="center" wrapText="1" indent="2" readingOrder="1"/>
    </xf>
    <xf numFmtId="167" fontId="149" fillId="0" borderId="117" xfId="282" applyNumberFormat="1" applyFont="1" applyFill="1" applyBorder="1" applyAlignment="1">
      <alignment horizontal="right" vertical="center" wrapText="1" indent="2" readingOrder="1"/>
    </xf>
    <xf numFmtId="0" fontId="101" fillId="0" borderId="0" xfId="0" applyFont="1" applyAlignment="1">
      <alignment wrapText="1" readingOrder="1"/>
    </xf>
    <xf numFmtId="0" fontId="101" fillId="0" borderId="90" xfId="0" applyFont="1" applyBorder="1" applyAlignment="1">
      <alignment wrapText="1" readingOrder="1"/>
    </xf>
    <xf numFmtId="0" fontId="105" fillId="0" borderId="5" xfId="0" applyFont="1" applyBorder="1" applyAlignment="1">
      <alignment wrapText="1" readingOrder="1"/>
    </xf>
    <xf numFmtId="171" fontId="100" fillId="0" borderId="5" xfId="0" applyNumberFormat="1" applyFont="1" applyBorder="1" applyAlignment="1">
      <alignment wrapText="1" readingOrder="1"/>
    </xf>
    <xf numFmtId="0" fontId="100" fillId="0" borderId="106" xfId="0" applyFont="1" applyBorder="1" applyAlignment="1">
      <alignment wrapText="1" readingOrder="1"/>
    </xf>
    <xf numFmtId="0" fontId="101" fillId="0" borderId="5" xfId="0" applyFont="1" applyBorder="1" applyAlignment="1">
      <alignment wrapText="1" readingOrder="1"/>
    </xf>
    <xf numFmtId="0" fontId="101" fillId="0" borderId="117" xfId="0" applyFont="1" applyBorder="1" applyAlignment="1">
      <alignment wrapText="1" readingOrder="1"/>
    </xf>
    <xf numFmtId="0" fontId="100" fillId="0" borderId="0" xfId="0" applyFont="1" applyAlignment="1">
      <alignment wrapText="1" readingOrder="1"/>
    </xf>
    <xf numFmtId="0" fontId="122" fillId="0" borderId="107" xfId="0" applyFont="1" applyBorder="1" applyAlignment="1">
      <alignment wrapText="1" readingOrder="1"/>
    </xf>
    <xf numFmtId="0" fontId="122" fillId="0" borderId="105" xfId="0" applyFont="1" applyBorder="1" applyAlignment="1">
      <alignment wrapText="1" readingOrder="1"/>
    </xf>
    <xf numFmtId="0" fontId="124" fillId="0" borderId="0" xfId="0" applyFont="1" applyAlignment="1">
      <alignment wrapText="1" readingOrder="1"/>
    </xf>
    <xf numFmtId="3" fontId="11" fillId="0" borderId="117" xfId="282" applyNumberFormat="1" applyFont="1" applyFill="1" applyBorder="1" applyAlignment="1">
      <alignment horizontal="right" vertical="center" wrapText="1" indent="2" readingOrder="1"/>
    </xf>
    <xf numFmtId="0" fontId="98" fillId="0" borderId="0" xfId="0" applyFont="1" applyAlignment="1">
      <alignment horizontal="center" vertical="center" wrapText="1" readingOrder="1"/>
    </xf>
    <xf numFmtId="0" fontId="12" fillId="0" borderId="0" xfId="0" applyFont="1" applyAlignment="1">
      <alignment horizontal="left" vertical="center" readingOrder="1"/>
    </xf>
    <xf numFmtId="0" fontId="9" fillId="0" borderId="0" xfId="0" applyFont="1" applyAlignment="1">
      <alignment horizontal="center" vertical="center" wrapText="1" readingOrder="1"/>
    </xf>
    <xf numFmtId="0" fontId="5" fillId="0" borderId="0" xfId="0" applyFont="1" applyAlignment="1">
      <alignment horizontal="left" vertical="center" wrapText="1" readingOrder="1"/>
    </xf>
    <xf numFmtId="0" fontId="5" fillId="0" borderId="0" xfId="0" applyFont="1" applyAlignment="1">
      <alignment horizontal="right" vertical="center" wrapText="1" readingOrder="1"/>
    </xf>
    <xf numFmtId="0" fontId="5" fillId="0" borderId="0" xfId="0" applyFont="1" applyAlignment="1">
      <alignment horizontal="center" vertical="center" wrapText="1" readingOrder="1"/>
    </xf>
    <xf numFmtId="0" fontId="7" fillId="0" borderId="0" xfId="0" applyFont="1" applyAlignment="1">
      <alignment horizontal="center" vertical="center" wrapText="1" readingOrder="1"/>
    </xf>
    <xf numFmtId="191" fontId="11" fillId="0" borderId="0" xfId="0" applyNumberFormat="1" applyFont="1"/>
    <xf numFmtId="167" fontId="11" fillId="2" borderId="0" xfId="0" applyNumberFormat="1" applyFont="1" applyFill="1"/>
    <xf numFmtId="9" fontId="101" fillId="0" borderId="0" xfId="0" applyNumberFormat="1" applyFont="1" applyAlignment="1">
      <alignment horizontal="right"/>
    </xf>
    <xf numFmtId="10" fontId="101" fillId="0" borderId="0" xfId="0" applyNumberFormat="1" applyFont="1" applyAlignment="1">
      <alignment horizontal="right"/>
    </xf>
    <xf numFmtId="0" fontId="11" fillId="2" borderId="0" xfId="0" applyFont="1" applyFill="1" applyAlignment="1">
      <alignment horizontal="right"/>
    </xf>
    <xf numFmtId="166" fontId="98" fillId="2" borderId="4" xfId="1" applyNumberFormat="1" applyFont="1" applyFill="1" applyBorder="1" applyAlignment="1">
      <alignment vertical="center" wrapText="1" readingOrder="1"/>
    </xf>
    <xf numFmtId="166" fontId="98" fillId="2" borderId="100" xfId="1" applyNumberFormat="1" applyFont="1" applyFill="1" applyBorder="1" applyAlignment="1">
      <alignment vertical="center" wrapText="1" readingOrder="1"/>
    </xf>
    <xf numFmtId="166" fontId="98" fillId="2" borderId="16" xfId="1" applyNumberFormat="1" applyFont="1" applyFill="1" applyBorder="1" applyAlignment="1">
      <alignment vertical="center" wrapText="1" readingOrder="1"/>
    </xf>
    <xf numFmtId="166" fontId="98" fillId="2" borderId="100" xfId="1" applyNumberFormat="1" applyFont="1" applyFill="1" applyBorder="1" applyAlignment="1">
      <alignment horizontal="left" vertical="center" wrapText="1" readingOrder="1"/>
    </xf>
    <xf numFmtId="166" fontId="98" fillId="2" borderId="4" xfId="1" applyNumberFormat="1" applyFont="1" applyFill="1" applyBorder="1" applyAlignment="1">
      <alignment horizontal="right" vertical="center" wrapText="1" indent="2" readingOrder="1"/>
    </xf>
    <xf numFmtId="1" fontId="11" fillId="2" borderId="0" xfId="0" applyNumberFormat="1" applyFont="1" applyFill="1"/>
    <xf numFmtId="167" fontId="6" fillId="0" borderId="164" xfId="1" applyNumberFormat="1" applyFont="1" applyFill="1" applyBorder="1" applyAlignment="1">
      <alignment horizontal="left" vertical="center" wrapText="1" readingOrder="1"/>
    </xf>
    <xf numFmtId="167" fontId="11" fillId="0" borderId="163" xfId="1" applyNumberFormat="1" applyFont="1" applyFill="1" applyBorder="1" applyAlignment="1">
      <alignment horizontal="right" vertical="center" indent="2" readingOrder="1"/>
    </xf>
    <xf numFmtId="167" fontId="11" fillId="0" borderId="164" xfId="1" applyNumberFormat="1" applyFont="1" applyFill="1" applyBorder="1" applyAlignment="1">
      <alignment horizontal="right" vertical="center" indent="2" readingOrder="1"/>
    </xf>
    <xf numFmtId="167" fontId="6" fillId="6" borderId="164" xfId="1" applyNumberFormat="1" applyFont="1" applyFill="1" applyBorder="1" applyAlignment="1">
      <alignment horizontal="right" vertical="center" indent="2" readingOrder="1"/>
    </xf>
    <xf numFmtId="167" fontId="6" fillId="0" borderId="164" xfId="1" applyNumberFormat="1" applyFont="1" applyFill="1" applyBorder="1" applyAlignment="1">
      <alignment horizontal="right" vertical="center" indent="2" readingOrder="1"/>
    </xf>
    <xf numFmtId="171" fontId="6" fillId="0" borderId="0" xfId="0" applyNumberFormat="1" applyFont="1" applyAlignment="1">
      <alignment horizontal="center" vertical="center" wrapText="1" readingOrder="1"/>
    </xf>
    <xf numFmtId="165" fontId="6" fillId="2" borderId="164" xfId="1" applyNumberFormat="1" applyFont="1" applyFill="1" applyBorder="1" applyAlignment="1">
      <alignment horizontal="left" vertical="center" wrapText="1" readingOrder="1"/>
    </xf>
    <xf numFmtId="0" fontId="11" fillId="2" borderId="164" xfId="0" applyFont="1" applyFill="1" applyBorder="1" applyAlignment="1">
      <alignment horizontal="left" vertical="center" wrapText="1" readingOrder="1"/>
    </xf>
    <xf numFmtId="0" fontId="6" fillId="2" borderId="164" xfId="0" applyFont="1" applyFill="1" applyBorder="1" applyAlignment="1">
      <alignment horizontal="left" vertical="center" wrapText="1" readingOrder="1"/>
    </xf>
    <xf numFmtId="0" fontId="117" fillId="2" borderId="0" xfId="0" applyFont="1" applyFill="1" applyAlignment="1">
      <alignment vertical="center" wrapText="1" readingOrder="1"/>
    </xf>
    <xf numFmtId="0" fontId="6" fillId="2" borderId="163" xfId="0" applyFont="1" applyFill="1" applyBorder="1" applyAlignment="1">
      <alignment horizontal="left" vertical="center" wrapText="1" readingOrder="1"/>
    </xf>
    <xf numFmtId="0" fontId="118" fillId="2" borderId="0" xfId="0" applyFont="1" applyFill="1" applyAlignment="1">
      <alignment horizontal="center" vertical="center" wrapText="1"/>
    </xf>
    <xf numFmtId="173" fontId="116" fillId="2" borderId="0" xfId="0" applyNumberFormat="1" applyFont="1" applyFill="1" applyAlignment="1">
      <alignment horizontal="right" vertical="center" wrapText="1" indent="1" readingOrder="1"/>
    </xf>
    <xf numFmtId="0" fontId="116" fillId="2" borderId="0" xfId="0" applyFont="1" applyFill="1" applyAlignment="1">
      <alignment horizontal="right" vertical="center" wrapText="1" indent="1" readingOrder="1"/>
    </xf>
    <xf numFmtId="0" fontId="89" fillId="2" borderId="0" xfId="0" applyFont="1" applyFill="1" applyAlignment="1">
      <alignment horizontal="left" vertical="top"/>
    </xf>
    <xf numFmtId="0" fontId="89" fillId="2" borderId="0" xfId="0" applyFont="1" applyFill="1" applyAlignment="1">
      <alignment horizontal="left" vertical="top" readingOrder="1"/>
    </xf>
    <xf numFmtId="0" fontId="6" fillId="2" borderId="0" xfId="0" applyFont="1" applyFill="1"/>
    <xf numFmtId="0" fontId="11" fillId="2" borderId="0" xfId="0" applyFont="1" applyFill="1" applyAlignment="1">
      <alignment vertical="center" wrapText="1" readingOrder="1"/>
    </xf>
    <xf numFmtId="0" fontId="11" fillId="2" borderId="0" xfId="0" applyFont="1" applyFill="1" applyAlignment="1">
      <alignment horizontal="right" vertical="center" wrapText="1" readingOrder="1"/>
    </xf>
    <xf numFmtId="0" fontId="12" fillId="2" borderId="0" xfId="0" applyFont="1" applyFill="1" applyAlignment="1">
      <alignment horizontal="right" vertical="center" wrapText="1" readingOrder="1"/>
    </xf>
    <xf numFmtId="0" fontId="12" fillId="2" borderId="0" xfId="0" applyFont="1" applyFill="1" applyAlignment="1">
      <alignment horizontal="left" vertical="center" wrapText="1" readingOrder="1"/>
    </xf>
    <xf numFmtId="0" fontId="6" fillId="0" borderId="17" xfId="0" applyFont="1" applyBorder="1" applyAlignment="1">
      <alignment horizontal="left" vertical="center" wrapText="1" readingOrder="1"/>
    </xf>
    <xf numFmtId="0" fontId="21" fillId="2" borderId="0" xfId="0" applyFont="1" applyFill="1" applyAlignment="1">
      <alignment horizontal="left" vertical="center" readingOrder="1"/>
    </xf>
    <xf numFmtId="0" fontId="18" fillId="2" borderId="0" xfId="0" applyFont="1" applyFill="1" applyAlignment="1">
      <alignment horizontal="left" vertical="center" wrapText="1" indent="1" readingOrder="1"/>
    </xf>
    <xf numFmtId="0" fontId="18" fillId="2" borderId="0" xfId="0" applyFont="1" applyFill="1" applyAlignment="1">
      <alignment horizontal="center" vertical="center" wrapText="1" readingOrder="1"/>
    </xf>
    <xf numFmtId="0" fontId="83" fillId="2" borderId="164" xfId="0" applyFont="1" applyFill="1" applyBorder="1" applyAlignment="1">
      <alignment horizontal="left" vertical="center" wrapText="1" readingOrder="1"/>
    </xf>
    <xf numFmtId="175" fontId="10" fillId="0" borderId="0" xfId="0" applyNumberFormat="1" applyFont="1"/>
    <xf numFmtId="0" fontId="16" fillId="0" borderId="0" xfId="0" applyFont="1" applyAlignment="1">
      <alignment horizontal="left" vertical="center" wrapText="1" readingOrder="1"/>
    </xf>
    <xf numFmtId="175" fontId="9" fillId="2" borderId="0" xfId="0" applyNumberFormat="1" applyFont="1" applyFill="1" applyAlignment="1">
      <alignment horizontal="right" vertical="center" wrapText="1" readingOrder="1"/>
    </xf>
    <xf numFmtId="0" fontId="26" fillId="0" borderId="0" xfId="0" applyFont="1" applyAlignment="1">
      <alignment horizontal="left" vertical="center" wrapText="1" readingOrder="1"/>
    </xf>
    <xf numFmtId="3" fontId="85" fillId="0" borderId="0" xfId="278" applyNumberFormat="1" applyFont="1"/>
    <xf numFmtId="167" fontId="115" fillId="0" borderId="0" xfId="1" applyNumberFormat="1" applyFont="1" applyFill="1" applyBorder="1" applyAlignment="1">
      <alignment horizontal="right" vertical="center" wrapText="1" indent="1" readingOrder="1"/>
    </xf>
    <xf numFmtId="0" fontId="7" fillId="0" borderId="0" xfId="0" applyFont="1" applyAlignment="1">
      <alignment horizontal="left" vertical="top" wrapText="1" readingOrder="1"/>
    </xf>
    <xf numFmtId="0" fontId="16" fillId="0" borderId="0" xfId="0" applyFont="1" applyAlignment="1">
      <alignment horizontal="left" vertical="top" wrapText="1" readingOrder="1"/>
    </xf>
    <xf numFmtId="0" fontId="10" fillId="0" borderId="0" xfId="0" applyFont="1" applyAlignment="1">
      <alignment horizontal="center" vertical="center"/>
    </xf>
    <xf numFmtId="188" fontId="21" fillId="0" borderId="0" xfId="0" applyNumberFormat="1" applyFont="1" applyAlignment="1">
      <alignment horizontal="left" vertical="top" wrapText="1" readingOrder="1"/>
    </xf>
    <xf numFmtId="49" fontId="10" fillId="2" borderId="0" xfId="0" applyNumberFormat="1" applyFont="1" applyFill="1" applyAlignment="1">
      <alignment horizontal="left" indent="1"/>
    </xf>
    <xf numFmtId="174" fontId="7" fillId="0" borderId="0" xfId="0" applyNumberFormat="1" applyFont="1" applyAlignment="1">
      <alignment horizontal="left" vertical="center" wrapText="1" readingOrder="1"/>
    </xf>
    <xf numFmtId="0" fontId="11" fillId="0" borderId="0" xfId="13" applyFont="1" applyAlignment="1" applyProtection="1">
      <alignment horizontal="left" vertical="center"/>
      <protection locked="0"/>
    </xf>
    <xf numFmtId="168" fontId="11" fillId="0" borderId="0" xfId="13" applyNumberFormat="1" applyFont="1" applyAlignment="1" applyProtection="1">
      <alignment horizontal="left" vertical="center"/>
      <protection locked="0"/>
    </xf>
    <xf numFmtId="3" fontId="11" fillId="0" borderId="0" xfId="13" applyNumberFormat="1" applyFont="1" applyAlignment="1">
      <alignment horizontal="right" vertical="center"/>
    </xf>
    <xf numFmtId="174" fontId="27" fillId="0" borderId="0" xfId="0" applyNumberFormat="1" applyFont="1" applyAlignment="1">
      <alignment horizontal="left" vertical="center" wrapText="1" readingOrder="1"/>
    </xf>
    <xf numFmtId="0" fontId="6" fillId="0" borderId="0" xfId="13" applyFont="1" applyAlignment="1" applyProtection="1">
      <alignment horizontal="left" vertical="center"/>
      <protection locked="0"/>
    </xf>
    <xf numFmtId="3" fontId="6" fillId="0" borderId="0" xfId="13" applyNumberFormat="1" applyFont="1" applyAlignment="1" applyProtection="1">
      <alignment horizontal="right" vertical="center"/>
      <protection locked="0"/>
    </xf>
    <xf numFmtId="178" fontId="10" fillId="0" borderId="0" xfId="0" applyNumberFormat="1" applyFont="1" applyAlignment="1">
      <alignment horizontal="right"/>
    </xf>
    <xf numFmtId="9" fontId="10" fillId="0" borderId="0" xfId="0" applyNumberFormat="1" applyFont="1"/>
    <xf numFmtId="0" fontId="141" fillId="2" borderId="0" xfId="0" applyFont="1" applyFill="1" applyAlignment="1">
      <alignment horizontal="left" vertical="center" readingOrder="1"/>
    </xf>
    <xf numFmtId="0" fontId="8" fillId="2" borderId="164" xfId="0" applyFont="1" applyFill="1" applyBorder="1" applyAlignment="1">
      <alignment horizontal="left" vertical="center" wrapText="1" readingOrder="1"/>
    </xf>
    <xf numFmtId="167" fontId="8" fillId="2" borderId="9" xfId="282" applyNumberFormat="1" applyFont="1" applyFill="1" applyBorder="1" applyAlignment="1">
      <alignment horizontal="center" vertical="center" wrapText="1" readingOrder="1"/>
    </xf>
    <xf numFmtId="167" fontId="7" fillId="2" borderId="164" xfId="282" applyNumberFormat="1" applyFont="1" applyFill="1" applyBorder="1" applyAlignment="1">
      <alignment vertical="center" wrapText="1" readingOrder="1"/>
    </xf>
    <xf numFmtId="168" fontId="7" fillId="2" borderId="9" xfId="282" applyNumberFormat="1" applyFont="1" applyFill="1" applyBorder="1" applyAlignment="1">
      <alignment horizontal="center" vertical="center" wrapText="1" readingOrder="1"/>
    </xf>
    <xf numFmtId="167" fontId="12" fillId="2" borderId="9" xfId="282" applyNumberFormat="1" applyFont="1" applyFill="1" applyBorder="1" applyAlignment="1">
      <alignment horizontal="center" vertical="center" wrapText="1" readingOrder="1"/>
    </xf>
    <xf numFmtId="0" fontId="146" fillId="0" borderId="0" xfId="0" applyFont="1"/>
    <xf numFmtId="0" fontId="11" fillId="0" borderId="164" xfId="0" applyFont="1" applyBorder="1" applyAlignment="1">
      <alignment horizontal="left" vertical="center" wrapText="1" readingOrder="1"/>
    </xf>
    <xf numFmtId="165" fontId="11" fillId="0" borderId="164" xfId="282" applyNumberFormat="1" applyFont="1" applyBorder="1" applyAlignment="1">
      <alignment vertical="center" wrapText="1" readingOrder="1"/>
    </xf>
    <xf numFmtId="167" fontId="11" fillId="0" borderId="164" xfId="282" applyNumberFormat="1" applyFont="1" applyBorder="1" applyAlignment="1">
      <alignment horizontal="right" vertical="center" wrapText="1" indent="1" readingOrder="1"/>
    </xf>
    <xf numFmtId="166" fontId="11" fillId="0" borderId="164" xfId="282" applyNumberFormat="1" applyFont="1" applyBorder="1" applyAlignment="1">
      <alignment horizontal="right" vertical="center" wrapText="1" indent="1" readingOrder="1"/>
    </xf>
    <xf numFmtId="166" fontId="11" fillId="0" borderId="164" xfId="282" applyNumberFormat="1" applyFont="1" applyBorder="1" applyAlignment="1">
      <alignment horizontal="right" vertical="center" wrapText="1" indent="2" readingOrder="1"/>
    </xf>
    <xf numFmtId="166" fontId="11" fillId="0" borderId="164" xfId="282" applyNumberFormat="1" applyFont="1" applyFill="1" applyBorder="1" applyAlignment="1">
      <alignment horizontal="right" vertical="center" wrapText="1" indent="1" readingOrder="1"/>
    </xf>
    <xf numFmtId="166" fontId="12" fillId="0" borderId="164" xfId="282" applyNumberFormat="1" applyFont="1" applyBorder="1" applyAlignment="1">
      <alignment horizontal="right" vertical="center" wrapText="1" indent="2" readingOrder="1"/>
    </xf>
    <xf numFmtId="166" fontId="12" fillId="0" borderId="164" xfId="282" applyNumberFormat="1" applyFont="1" applyBorder="1" applyAlignment="1">
      <alignment horizontal="right" vertical="center" wrapText="1" indent="1" readingOrder="1"/>
    </xf>
    <xf numFmtId="166" fontId="11" fillId="0" borderId="164" xfId="282" applyNumberFormat="1" applyFont="1" applyBorder="1" applyAlignment="1">
      <alignment horizontal="right" vertical="center" wrapText="1" readingOrder="1"/>
    </xf>
    <xf numFmtId="165" fontId="11" fillId="0" borderId="0" xfId="282" applyNumberFormat="1" applyFont="1" applyAlignment="1">
      <alignment horizontal="left" vertical="center" wrapText="1" readingOrder="1"/>
    </xf>
    <xf numFmtId="165" fontId="11" fillId="0" borderId="164" xfId="282" applyNumberFormat="1" applyFont="1" applyBorder="1" applyAlignment="1">
      <alignment horizontal="left" vertical="center" wrapText="1" readingOrder="1"/>
    </xf>
    <xf numFmtId="166" fontId="11" fillId="0" borderId="164" xfId="282" applyNumberFormat="1" applyFont="1" applyBorder="1" applyAlignment="1">
      <alignment horizontal="left" vertical="center" wrapText="1" readingOrder="1"/>
    </xf>
    <xf numFmtId="0" fontId="11" fillId="0" borderId="0" xfId="0" applyFont="1" applyAlignment="1">
      <alignment vertical="center"/>
    </xf>
    <xf numFmtId="0" fontId="86" fillId="0" borderId="0" xfId="0" applyFont="1" applyAlignment="1">
      <alignment vertical="center"/>
    </xf>
    <xf numFmtId="9" fontId="92" fillId="0" borderId="164" xfId="0" applyNumberFormat="1" applyFont="1" applyBorder="1" applyAlignment="1">
      <alignment horizontal="right" vertical="center" wrapText="1"/>
    </xf>
    <xf numFmtId="9" fontId="92" fillId="0" borderId="164" xfId="0" applyNumberFormat="1" applyFont="1" applyBorder="1" applyAlignment="1">
      <alignment horizontal="right" vertical="center" wrapText="1" readingOrder="1"/>
    </xf>
    <xf numFmtId="167" fontId="1" fillId="0" borderId="164" xfId="1" applyNumberFormat="1" applyBorder="1" applyAlignment="1">
      <alignment horizontal="left" vertical="center" wrapText="1" readingOrder="1"/>
    </xf>
    <xf numFmtId="1" fontId="0" fillId="0" borderId="164" xfId="0" applyNumberFormat="1" applyBorder="1" applyAlignment="1">
      <alignment horizontal="right" vertical="center" indent="2" readingOrder="1"/>
    </xf>
    <xf numFmtId="0" fontId="0" fillId="0" borderId="164" xfId="0" applyBorder="1" applyAlignment="1">
      <alignment horizontal="right" vertical="center" wrapText="1" indent="2" readingOrder="1"/>
    </xf>
    <xf numFmtId="0" fontId="93" fillId="0" borderId="0" xfId="0" applyFont="1"/>
    <xf numFmtId="1" fontId="0" fillId="0" borderId="164" xfId="0" applyNumberFormat="1" applyBorder="1" applyAlignment="1">
      <alignment horizontal="right" vertical="center" wrapText="1" indent="2" readingOrder="1"/>
    </xf>
    <xf numFmtId="0" fontId="0" fillId="0" borderId="164" xfId="0" quotePrefix="1" applyBorder="1" applyAlignment="1">
      <alignment horizontal="right" vertical="center" wrapText="1" indent="2" readingOrder="1"/>
    </xf>
    <xf numFmtId="0" fontId="0" fillId="0" borderId="164" xfId="0" applyBorder="1" applyAlignment="1">
      <alignment horizontal="right" vertical="center" wrapText="1" indent="2"/>
    </xf>
    <xf numFmtId="166" fontId="98" fillId="0" borderId="5" xfId="1" applyNumberFormat="1" applyFont="1" applyBorder="1" applyAlignment="1">
      <alignment horizontal="left" vertical="top" wrapText="1" readingOrder="1"/>
    </xf>
    <xf numFmtId="0" fontId="19" fillId="0" borderId="5" xfId="0" applyFont="1" applyFill="1" applyBorder="1" applyAlignment="1">
      <alignment horizontal="center" vertical="center" wrapText="1" readingOrder="1"/>
    </xf>
    <xf numFmtId="0" fontId="98" fillId="0" borderId="56" xfId="0" applyFont="1" applyBorder="1" applyAlignment="1">
      <alignment horizontal="left" vertical="center" wrapText="1" readingOrder="1"/>
    </xf>
    <xf numFmtId="0" fontId="91" fillId="2" borderId="0" xfId="0" applyFont="1" applyFill="1"/>
    <xf numFmtId="9" fontId="11" fillId="0" borderId="0" xfId="3" applyNumberFormat="1" applyFont="1" applyFill="1" applyBorder="1"/>
    <xf numFmtId="9" fontId="11" fillId="0" borderId="0" xfId="0" applyNumberFormat="1" applyFont="1"/>
    <xf numFmtId="166" fontId="6" fillId="0" borderId="0" xfId="1" applyNumberFormat="1" applyFont="1" applyFill="1" applyBorder="1" applyAlignment="1">
      <alignment horizontal="center" vertical="center" wrapText="1" readingOrder="1"/>
    </xf>
    <xf numFmtId="166" fontId="6" fillId="0" borderId="1" xfId="1" applyNumberFormat="1" applyFont="1" applyFill="1" applyBorder="1" applyAlignment="1">
      <alignment horizontal="center" vertical="center" wrapText="1" readingOrder="1"/>
    </xf>
    <xf numFmtId="166" fontId="5" fillId="0" borderId="0" xfId="1" applyNumberFormat="1" applyFont="1" applyFill="1" applyBorder="1" applyAlignment="1">
      <alignment horizontal="center" vertical="center" wrapText="1" readingOrder="1"/>
    </xf>
    <xf numFmtId="0" fontId="91" fillId="2" borderId="0" xfId="0" applyFont="1" applyFill="1"/>
    <xf numFmtId="167" fontId="140" fillId="0" borderId="93" xfId="5" applyNumberFormat="1" applyFont="1" applyBorder="1" applyAlignment="1">
      <alignment horizontal="left" vertical="center" wrapText="1" readingOrder="1"/>
    </xf>
    <xf numFmtId="0" fontId="140" fillId="0" borderId="11" xfId="0" applyFont="1" applyBorder="1" applyAlignment="1">
      <alignment horizontal="left" vertical="center" wrapText="1" readingOrder="1"/>
    </xf>
    <xf numFmtId="173" fontId="9" fillId="0" borderId="0" xfId="0" quotePrefix="1" applyNumberFormat="1" applyFont="1" applyAlignment="1">
      <alignment horizontal="right"/>
    </xf>
    <xf numFmtId="49" fontId="11" fillId="0" borderId="10" xfId="0" applyNumberFormat="1" applyFont="1" applyFill="1" applyBorder="1"/>
    <xf numFmtId="167" fontId="11" fillId="0" borderId="164" xfId="1" applyNumberFormat="1" applyFont="1" applyFill="1" applyBorder="1" applyAlignment="1">
      <alignment horizontal="right" vertical="center" wrapText="1" indent="2" readingOrder="1"/>
    </xf>
    <xf numFmtId="49" fontId="6" fillId="0" borderId="117" xfId="1" applyNumberFormat="1" applyFont="1" applyFill="1" applyBorder="1" applyAlignment="1">
      <alignment horizontal="right" vertical="center" wrapText="1" indent="2" readingOrder="1"/>
    </xf>
    <xf numFmtId="0" fontId="153" fillId="0" borderId="0" xfId="0" applyFont="1" applyAlignment="1">
      <alignment horizontal="left" vertical="center" readingOrder="1"/>
    </xf>
    <xf numFmtId="0" fontId="154" fillId="0" borderId="0" xfId="0" applyFont="1" applyAlignment="1">
      <alignment horizontal="left" vertical="center" readingOrder="1"/>
    </xf>
    <xf numFmtId="0" fontId="96" fillId="0" borderId="0" xfId="0" applyFont="1"/>
    <xf numFmtId="0" fontId="153" fillId="0" borderId="0" xfId="0" applyFont="1"/>
    <xf numFmtId="0" fontId="155" fillId="0" borderId="0" xfId="8" applyFont="1"/>
    <xf numFmtId="165" fontId="12" fillId="0" borderId="0" xfId="1" applyNumberFormat="1" applyFont="1" applyFill="1" applyBorder="1" applyAlignment="1">
      <alignment vertical="center" wrapText="1" readingOrder="1"/>
    </xf>
    <xf numFmtId="0" fontId="100" fillId="0" borderId="55" xfId="0" applyFont="1" applyBorder="1" applyAlignment="1">
      <alignment vertical="center" wrapText="1" readingOrder="1"/>
    </xf>
    <xf numFmtId="0" fontId="11" fillId="0" borderId="0" xfId="0" applyFont="1" applyAlignment="1">
      <alignment horizontal="left" wrapText="1"/>
    </xf>
    <xf numFmtId="0" fontId="11" fillId="2" borderId="0" xfId="0" applyFont="1" applyFill="1" applyAlignment="1">
      <alignment horizontal="left" wrapText="1"/>
    </xf>
    <xf numFmtId="177" fontId="11" fillId="0" borderId="0" xfId="0" applyNumberFormat="1" applyFont="1" applyAlignment="1">
      <alignment horizontal="right" vertical="center" wrapText="1" indent="2" readingOrder="1"/>
    </xf>
    <xf numFmtId="0" fontId="6" fillId="2" borderId="0" xfId="0" applyFont="1" applyFill="1" applyAlignment="1">
      <alignment horizontal="right" vertical="center" wrapText="1" indent="2" readingOrder="1"/>
    </xf>
    <xf numFmtId="0" fontId="6" fillId="0" borderId="0" xfId="0" applyFont="1" applyAlignment="1">
      <alignment horizontal="left" vertical="center" wrapText="1" indent="1" readingOrder="1"/>
    </xf>
    <xf numFmtId="49" fontId="11" fillId="0" borderId="0" xfId="0" applyNumberFormat="1" applyFont="1"/>
    <xf numFmtId="9" fontId="11" fillId="2" borderId="0" xfId="3" applyFont="1" applyFill="1" applyAlignment="1">
      <alignment horizontal="right" indent="2"/>
    </xf>
    <xf numFmtId="167" fontId="11" fillId="0" borderId="0" xfId="1" applyNumberFormat="1" applyFont="1" applyFill="1" applyBorder="1" applyAlignment="1">
      <alignment vertical="center" wrapText="1" readingOrder="1"/>
    </xf>
    <xf numFmtId="0" fontId="11" fillId="2" borderId="0" xfId="0" applyFont="1" applyFill="1" applyAlignment="1">
      <alignment horizontal="left" vertical="center"/>
    </xf>
    <xf numFmtId="0" fontId="11" fillId="0" borderId="0" xfId="0" applyFont="1" applyAlignment="1">
      <alignment horizontal="left" vertical="center" wrapText="1" indent="1" readingOrder="1"/>
    </xf>
    <xf numFmtId="0" fontId="6" fillId="71" borderId="0" xfId="0" applyFont="1" applyFill="1" applyAlignment="1">
      <alignment horizontal="left" vertical="center" wrapText="1" readingOrder="1"/>
    </xf>
    <xf numFmtId="167" fontId="6" fillId="2" borderId="2" xfId="1" applyNumberFormat="1" applyFont="1" applyFill="1" applyBorder="1" applyAlignment="1">
      <alignment vertical="center" wrapText="1" readingOrder="1"/>
    </xf>
    <xf numFmtId="167" fontId="12" fillId="2" borderId="2" xfId="1" applyNumberFormat="1" applyFont="1" applyFill="1" applyBorder="1" applyAlignment="1">
      <alignment vertical="center" wrapText="1" readingOrder="1"/>
    </xf>
    <xf numFmtId="167" fontId="12" fillId="2" borderId="2" xfId="1" applyNumberFormat="1" applyFont="1" applyFill="1" applyBorder="1" applyAlignment="1">
      <alignment horizontal="right" vertical="center" wrapText="1" indent="1" readingOrder="1"/>
    </xf>
    <xf numFmtId="0" fontId="11" fillId="2" borderId="74" xfId="0" applyFont="1" applyFill="1" applyBorder="1" applyAlignment="1">
      <alignment horizontal="left" vertical="center" wrapText="1" readingOrder="1"/>
    </xf>
    <xf numFmtId="0" fontId="11" fillId="2" borderId="74" xfId="0" applyFont="1" applyFill="1" applyBorder="1" applyAlignment="1">
      <alignment horizontal="center" vertical="center" wrapText="1" readingOrder="1"/>
    </xf>
    <xf numFmtId="0" fontId="11" fillId="2" borderId="74" xfId="0" applyFont="1" applyFill="1" applyBorder="1" applyAlignment="1">
      <alignment horizontal="right" vertical="center" wrapText="1" readingOrder="1"/>
    </xf>
    <xf numFmtId="0" fontId="6" fillId="2" borderId="74" xfId="0" applyFont="1" applyFill="1" applyBorder="1" applyAlignment="1">
      <alignment horizontal="left" vertical="center" wrapText="1" readingOrder="1"/>
    </xf>
    <xf numFmtId="0" fontId="6" fillId="2" borderId="74" xfId="0" applyFont="1" applyFill="1" applyBorder="1" applyAlignment="1">
      <alignment horizontal="center" vertical="center" wrapText="1" readingOrder="1"/>
    </xf>
    <xf numFmtId="0" fontId="11" fillId="2" borderId="2" xfId="0" applyFont="1" applyFill="1" applyBorder="1" applyAlignment="1">
      <alignment horizontal="left" vertical="center" wrapText="1" readingOrder="1"/>
    </xf>
    <xf numFmtId="0" fontId="11" fillId="2" borderId="2" xfId="0" applyFont="1" applyFill="1" applyBorder="1" applyAlignment="1">
      <alignment horizontal="center" vertical="center" wrapText="1" readingOrder="1"/>
    </xf>
    <xf numFmtId="0" fontId="11" fillId="2" borderId="2" xfId="0" applyFont="1" applyFill="1" applyBorder="1" applyAlignment="1">
      <alignment horizontal="right" vertical="center" wrapText="1" readingOrder="1"/>
    </xf>
    <xf numFmtId="0" fontId="11" fillId="2" borderId="75" xfId="0" applyFont="1" applyFill="1" applyBorder="1" applyAlignment="1">
      <alignment horizontal="left" vertical="center" wrapText="1" readingOrder="1"/>
    </xf>
    <xf numFmtId="0" fontId="11" fillId="2" borderId="75" xfId="0" applyFont="1" applyFill="1" applyBorder="1" applyAlignment="1">
      <alignment horizontal="center" vertical="center" wrapText="1" readingOrder="1"/>
    </xf>
    <xf numFmtId="0" fontId="11" fillId="2" borderId="75" xfId="0" applyFont="1" applyFill="1" applyBorder="1" applyAlignment="1">
      <alignment horizontal="right" vertical="center" wrapText="1" readingOrder="1"/>
    </xf>
    <xf numFmtId="0" fontId="6" fillId="72" borderId="0" xfId="0" applyFont="1" applyFill="1" applyAlignment="1">
      <alignment horizontal="left" vertical="center" wrapText="1" readingOrder="1"/>
    </xf>
    <xf numFmtId="0" fontId="11" fillId="72" borderId="0" xfId="0" applyFont="1" applyFill="1" applyAlignment="1">
      <alignment horizontal="left" vertical="center" wrapText="1" readingOrder="1"/>
    </xf>
    <xf numFmtId="0" fontId="11" fillId="72" borderId="0" xfId="0" applyFont="1" applyFill="1" applyAlignment="1">
      <alignment horizontal="center" vertical="center" wrapText="1" readingOrder="1"/>
    </xf>
    <xf numFmtId="0" fontId="11" fillId="72" borderId="0" xfId="0" applyFont="1" applyFill="1" applyAlignment="1">
      <alignment horizontal="right" vertical="center" wrapText="1" readingOrder="1"/>
    </xf>
    <xf numFmtId="0" fontId="11" fillId="2" borderId="0" xfId="0" applyFont="1" applyFill="1" applyAlignment="1">
      <alignment horizontal="center" vertical="center" wrapText="1" readingOrder="1"/>
    </xf>
    <xf numFmtId="0" fontId="6" fillId="73" borderId="0" xfId="0" applyFont="1" applyFill="1" applyAlignment="1">
      <alignment horizontal="left" vertical="center" wrapText="1" readingOrder="1"/>
    </xf>
    <xf numFmtId="0" fontId="6" fillId="73" borderId="0" xfId="0" applyFont="1" applyFill="1" applyAlignment="1">
      <alignment horizontal="center" vertical="center" wrapText="1" readingOrder="1"/>
    </xf>
    <xf numFmtId="0" fontId="6" fillId="73" borderId="0" xfId="0" applyFont="1" applyFill="1" applyAlignment="1">
      <alignment horizontal="right" vertical="center" wrapText="1" readingOrder="1"/>
    </xf>
    <xf numFmtId="0" fontId="6" fillId="74" borderId="0" xfId="0" applyFont="1" applyFill="1" applyAlignment="1">
      <alignment horizontal="left" vertical="center" wrapText="1" readingOrder="1"/>
    </xf>
    <xf numFmtId="0" fontId="11" fillId="74" borderId="0" xfId="0" applyFont="1" applyFill="1" applyAlignment="1">
      <alignment horizontal="left" vertical="center" wrapText="1" readingOrder="1"/>
    </xf>
    <xf numFmtId="0" fontId="11" fillId="74" borderId="0" xfId="0" applyFont="1" applyFill="1" applyAlignment="1">
      <alignment horizontal="right" vertical="center" wrapText="1" readingOrder="1"/>
    </xf>
    <xf numFmtId="166" fontId="6" fillId="71" borderId="1" xfId="1" applyNumberFormat="1" applyFont="1" applyFill="1" applyBorder="1" applyAlignment="1">
      <alignment horizontal="center" vertical="center" wrapText="1" readingOrder="1"/>
    </xf>
    <xf numFmtId="167" fontId="6" fillId="2" borderId="2" xfId="1" applyNumberFormat="1" applyFont="1" applyFill="1" applyBorder="1" applyAlignment="1">
      <alignment horizontal="left" vertical="center" wrapText="1" indent="1" readingOrder="1"/>
    </xf>
    <xf numFmtId="167" fontId="11" fillId="75" borderId="2" xfId="1" applyNumberFormat="1" applyFont="1" applyFill="1" applyBorder="1" applyAlignment="1">
      <alignment horizontal="right" vertical="center" wrapText="1" indent="1" readingOrder="1"/>
    </xf>
    <xf numFmtId="0" fontId="6" fillId="76" borderId="74" xfId="0" applyFont="1" applyFill="1" applyBorder="1" applyAlignment="1">
      <alignment horizontal="left" vertical="center" wrapText="1" readingOrder="1"/>
    </xf>
    <xf numFmtId="167" fontId="11" fillId="2" borderId="2" xfId="1" applyNumberFormat="1" applyFont="1" applyFill="1" applyBorder="1" applyAlignment="1">
      <alignment horizontal="left" vertical="center" wrapText="1" indent="2" readingOrder="1"/>
    </xf>
    <xf numFmtId="167" fontId="11" fillId="2" borderId="2" xfId="1" applyNumberFormat="1" applyFont="1" applyFill="1" applyBorder="1" applyAlignment="1">
      <alignment horizontal="left" vertical="center" wrapText="1" indent="1" readingOrder="1"/>
    </xf>
    <xf numFmtId="1" fontId="101" fillId="0" borderId="117" xfId="0" applyNumberFormat="1" applyFont="1" applyBorder="1" applyAlignment="1">
      <alignment wrapText="1" readingOrder="1"/>
    </xf>
    <xf numFmtId="1" fontId="101" fillId="0" borderId="5" xfId="0" applyNumberFormat="1" applyFont="1" applyBorder="1" applyAlignment="1">
      <alignment wrapText="1" readingOrder="1"/>
    </xf>
    <xf numFmtId="0" fontId="156" fillId="78" borderId="0" xfId="0" applyFont="1" applyFill="1"/>
    <xf numFmtId="0" fontId="99" fillId="78" borderId="0" xfId="0" applyFont="1" applyFill="1" applyAlignment="1">
      <alignment wrapText="1"/>
    </xf>
    <xf numFmtId="0" fontId="99" fillId="0" borderId="0" xfId="0" applyFont="1" applyAlignment="1">
      <alignment wrapText="1"/>
    </xf>
    <xf numFmtId="0" fontId="99" fillId="78" borderId="0" xfId="0" applyFont="1" applyFill="1"/>
    <xf numFmtId="0" fontId="99" fillId="0" borderId="0" xfId="0" applyFont="1"/>
    <xf numFmtId="0" fontId="101" fillId="78" borderId="0" xfId="0" applyFont="1" applyFill="1" applyAlignment="1">
      <alignment wrapText="1" readingOrder="1"/>
    </xf>
    <xf numFmtId="0" fontId="100" fillId="0" borderId="0" xfId="0" applyFont="1" applyAlignment="1">
      <alignment horizontal="right" wrapText="1" readingOrder="1"/>
    </xf>
    <xf numFmtId="0" fontId="101" fillId="78" borderId="0" xfId="0" applyFont="1" applyFill="1"/>
    <xf numFmtId="0" fontId="100" fillId="78" borderId="0" xfId="0" applyFont="1" applyFill="1" applyAlignment="1">
      <alignment wrapText="1" readingOrder="1"/>
    </xf>
    <xf numFmtId="0" fontId="101" fillId="78" borderId="0" xfId="0" applyFont="1" applyFill="1" applyAlignment="1">
      <alignment horizontal="right" wrapText="1" readingOrder="1"/>
    </xf>
    <xf numFmtId="0" fontId="101" fillId="0" borderId="0" xfId="0" applyFont="1" applyAlignment="1">
      <alignment horizontal="right" wrapText="1" readingOrder="1"/>
    </xf>
    <xf numFmtId="0" fontId="11" fillId="2" borderId="0" xfId="0" applyFont="1" applyFill="1" applyAlignment="1">
      <alignment horizontal="right" vertical="center" wrapText="1" indent="2" readingOrder="1"/>
    </xf>
    <xf numFmtId="167" fontId="11" fillId="2" borderId="0" xfId="282" applyNumberFormat="1" applyFont="1" applyFill="1" applyBorder="1" applyAlignment="1">
      <alignment horizontal="right" vertical="center" wrapText="1" indent="1" readingOrder="1"/>
    </xf>
    <xf numFmtId="168" fontId="11" fillId="2" borderId="0" xfId="282" applyNumberFormat="1" applyFont="1" applyFill="1" applyBorder="1" applyAlignment="1">
      <alignment horizontal="right" vertical="center" wrapText="1" indent="2" readingOrder="1"/>
    </xf>
    <xf numFmtId="177" fontId="11" fillId="2" borderId="0" xfId="0" applyNumberFormat="1" applyFont="1" applyFill="1" applyAlignment="1">
      <alignment horizontal="right" vertical="center" wrapText="1" indent="2" readingOrder="1"/>
    </xf>
    <xf numFmtId="165" fontId="11" fillId="0" borderId="0" xfId="1" applyNumberFormat="1" applyFont="1" applyFill="1" applyBorder="1" applyAlignment="1">
      <alignment vertical="center" wrapText="1" readingOrder="1"/>
    </xf>
    <xf numFmtId="170" fontId="11" fillId="0" borderId="0" xfId="1" applyNumberFormat="1" applyFont="1" applyFill="1" applyBorder="1" applyAlignment="1">
      <alignment vertical="center" wrapText="1" readingOrder="1"/>
    </xf>
    <xf numFmtId="192" fontId="11" fillId="2" borderId="0" xfId="0" applyNumberFormat="1" applyFont="1" applyFill="1" applyAlignment="1">
      <alignment horizontal="right" indent="2"/>
    </xf>
    <xf numFmtId="173" fontId="11" fillId="2" borderId="0" xfId="3" applyNumberFormat="1" applyFont="1" applyFill="1" applyAlignment="1">
      <alignment horizontal="right" indent="2"/>
    </xf>
    <xf numFmtId="0" fontId="91" fillId="0" borderId="0" xfId="0" applyFont="1" applyAlignment="1">
      <alignment vertical="top"/>
    </xf>
    <xf numFmtId="0" fontId="89" fillId="0" borderId="0" xfId="0" applyFont="1" applyAlignment="1">
      <alignment horizontal="left" vertical="top" wrapText="1"/>
    </xf>
    <xf numFmtId="0" fontId="6" fillId="0" borderId="0" xfId="0" applyFont="1" applyAlignment="1">
      <alignment wrapText="1"/>
    </xf>
    <xf numFmtId="9" fontId="11" fillId="0" borderId="0" xfId="3" applyFont="1" applyFill="1" applyAlignment="1">
      <alignment horizontal="right" indent="2"/>
    </xf>
    <xf numFmtId="9" fontId="11" fillId="0" borderId="0" xfId="0" applyNumberFormat="1" applyFont="1" applyAlignment="1">
      <alignment horizontal="right" indent="2"/>
    </xf>
    <xf numFmtId="0" fontId="100" fillId="0" borderId="83" xfId="0" applyFont="1" applyBorder="1" applyAlignment="1">
      <alignment horizontal="left" vertical="center" wrapText="1" readingOrder="1"/>
    </xf>
    <xf numFmtId="0" fontId="11" fillId="0" borderId="0" xfId="0" applyFont="1" applyBorder="1" applyAlignment="1">
      <alignment horizontal="right" indent="2"/>
    </xf>
    <xf numFmtId="0" fontId="6" fillId="2" borderId="0" xfId="0" applyFont="1" applyFill="1" applyAlignment="1">
      <alignment horizontal="center" vertical="center"/>
    </xf>
    <xf numFmtId="167" fontId="6" fillId="2" borderId="0" xfId="282" applyNumberFormat="1" applyFont="1" applyFill="1" applyBorder="1" applyAlignment="1">
      <alignment vertical="center" wrapText="1" readingOrder="1"/>
    </xf>
    <xf numFmtId="168" fontId="6" fillId="0" borderId="7" xfId="282" applyNumberFormat="1" applyFont="1" applyFill="1" applyBorder="1" applyAlignment="1">
      <alignment horizontal="center" vertical="center" wrapText="1" readingOrder="1"/>
    </xf>
    <xf numFmtId="168" fontId="11" fillId="2" borderId="0" xfId="0" applyNumberFormat="1" applyFont="1" applyFill="1" applyAlignment="1">
      <alignment horizontal="center" vertical="center" wrapText="1" readingOrder="1"/>
    </xf>
    <xf numFmtId="0" fontId="12" fillId="2" borderId="117" xfId="0" applyFont="1" applyFill="1" applyBorder="1" applyAlignment="1">
      <alignment horizontal="left" vertical="center" wrapText="1" readingOrder="1"/>
    </xf>
    <xf numFmtId="167" fontId="6" fillId="2" borderId="117" xfId="282" applyNumberFormat="1" applyFont="1" applyFill="1" applyBorder="1" applyAlignment="1">
      <alignment vertical="center" wrapText="1" readingOrder="1"/>
    </xf>
    <xf numFmtId="168" fontId="6" fillId="0" borderId="9" xfId="282" applyNumberFormat="1" applyFont="1" applyFill="1" applyBorder="1" applyAlignment="1">
      <alignment horizontal="center" vertical="center" wrapText="1" readingOrder="1"/>
    </xf>
    <xf numFmtId="167" fontId="11" fillId="0" borderId="7" xfId="282" applyNumberFormat="1" applyFont="1" applyFill="1" applyBorder="1" applyAlignment="1">
      <alignment horizontal="right" vertical="center" wrapText="1" indent="1" readingOrder="1"/>
    </xf>
    <xf numFmtId="168" fontId="6" fillId="0" borderId="7" xfId="282" applyNumberFormat="1" applyFont="1" applyFill="1" applyBorder="1" applyAlignment="1">
      <alignment horizontal="right" vertical="center" wrapText="1" indent="1" readingOrder="1"/>
    </xf>
    <xf numFmtId="168" fontId="6" fillId="0" borderId="0" xfId="282" applyNumberFormat="1" applyFont="1" applyFill="1" applyBorder="1" applyAlignment="1">
      <alignment horizontal="right" vertical="center" wrapText="1" indent="1" readingOrder="1"/>
    </xf>
    <xf numFmtId="0" fontId="11" fillId="2" borderId="7" xfId="0" applyFont="1" applyFill="1" applyBorder="1"/>
    <xf numFmtId="0" fontId="11" fillId="0" borderId="0" xfId="0" applyFont="1" applyBorder="1"/>
    <xf numFmtId="0" fontId="154" fillId="0" borderId="0" xfId="0" applyFont="1"/>
    <xf numFmtId="0" fontId="10" fillId="0" borderId="0" xfId="0" applyFont="1" applyBorder="1" applyAlignment="1">
      <alignment horizontal="right" indent="2"/>
    </xf>
    <xf numFmtId="166" fontId="98" fillId="2" borderId="17" xfId="1" applyNumberFormat="1" applyFont="1" applyFill="1" applyBorder="1" applyAlignment="1">
      <alignment horizontal="right" vertical="center" wrapText="1" indent="2" readingOrder="1"/>
    </xf>
    <xf numFmtId="0" fontId="141" fillId="2" borderId="0" xfId="0" applyFont="1" applyFill="1"/>
    <xf numFmtId="0" fontId="154" fillId="2" borderId="0" xfId="0" applyFont="1" applyFill="1"/>
    <xf numFmtId="0" fontId="10" fillId="2" borderId="0" xfId="0" applyFont="1" applyFill="1" applyBorder="1" applyAlignment="1">
      <alignment horizontal="right" indent="2"/>
    </xf>
    <xf numFmtId="169" fontId="6" fillId="2" borderId="9" xfId="1" applyNumberFormat="1" applyFont="1" applyFill="1" applyBorder="1" applyAlignment="1">
      <alignment horizontal="right" vertical="center" wrapText="1" indent="2" readingOrder="1"/>
    </xf>
    <xf numFmtId="0" fontId="10" fillId="0" borderId="0" xfId="0" applyFont="1" applyBorder="1"/>
    <xf numFmtId="0" fontId="89" fillId="0" borderId="0" xfId="0" applyFont="1" applyBorder="1"/>
    <xf numFmtId="0" fontId="89" fillId="0" borderId="10" xfId="0" applyFont="1" applyBorder="1"/>
    <xf numFmtId="0" fontId="91" fillId="2" borderId="0" xfId="0" applyFont="1" applyFill="1"/>
    <xf numFmtId="0" fontId="11" fillId="0" borderId="165" xfId="0" applyFont="1" applyBorder="1" applyAlignment="1">
      <alignment horizontal="left" vertical="center" wrapText="1" readingOrder="1"/>
    </xf>
    <xf numFmtId="167" fontId="11" fillId="0" borderId="53" xfId="282" applyNumberFormat="1" applyFont="1" applyFill="1" applyBorder="1" applyAlignment="1">
      <alignment horizontal="right" vertical="center" wrapText="1" indent="2" readingOrder="1"/>
    </xf>
    <xf numFmtId="49" fontId="127" fillId="2" borderId="117" xfId="5" applyNumberFormat="1" applyFont="1" applyFill="1" applyBorder="1" applyAlignment="1">
      <alignment horizontal="left" vertical="center" wrapText="1" indent="2" readingOrder="1"/>
    </xf>
    <xf numFmtId="0" fontId="0" fillId="80" borderId="0" xfId="0" applyFill="1"/>
    <xf numFmtId="3" fontId="11" fillId="0" borderId="164" xfId="282" applyNumberFormat="1" applyFont="1" applyBorder="1" applyAlignment="1">
      <alignment horizontal="right" vertical="center" wrapText="1" indent="1" readingOrder="1"/>
    </xf>
    <xf numFmtId="3" fontId="11" fillId="0" borderId="164" xfId="282" applyNumberFormat="1" applyFont="1" applyFill="1" applyBorder="1" applyAlignment="1">
      <alignment horizontal="right" vertical="center" wrapText="1" readingOrder="1"/>
    </xf>
    <xf numFmtId="3" fontId="11" fillId="0" borderId="0" xfId="282" applyNumberFormat="1" applyFont="1" applyAlignment="1">
      <alignment horizontal="right" vertical="center" wrapText="1" indent="1" readingOrder="1"/>
    </xf>
    <xf numFmtId="3" fontId="6" fillId="70" borderId="12" xfId="282" applyNumberFormat="1" applyFont="1" applyFill="1" applyBorder="1" applyAlignment="1">
      <alignment horizontal="right" vertical="center" wrapText="1" indent="1" readingOrder="1"/>
    </xf>
    <xf numFmtId="0" fontId="0" fillId="0" borderId="0" xfId="0" applyFill="1"/>
    <xf numFmtId="0" fontId="123" fillId="0" borderId="67" xfId="0" applyFont="1" applyBorder="1" applyAlignment="1">
      <alignment horizontal="center" vertical="center" wrapText="1" readingOrder="1"/>
    </xf>
    <xf numFmtId="0" fontId="123" fillId="0" borderId="104" xfId="0" applyFont="1" applyBorder="1" applyAlignment="1">
      <alignment horizontal="center" vertical="center" wrapText="1" readingOrder="1"/>
    </xf>
    <xf numFmtId="0" fontId="123" fillId="0" borderId="77" xfId="0" applyFont="1" applyBorder="1" applyAlignment="1">
      <alignment horizontal="center" vertical="center" wrapText="1" readingOrder="1"/>
    </xf>
    <xf numFmtId="0" fontId="90" fillId="0" borderId="65" xfId="0" applyFont="1" applyBorder="1" applyAlignment="1">
      <alignment horizontal="left" vertical="center" wrapText="1" readingOrder="1"/>
    </xf>
    <xf numFmtId="0" fontId="90" fillId="0" borderId="66" xfId="0" applyFont="1" applyBorder="1" applyAlignment="1">
      <alignment horizontal="center" vertical="center" wrapText="1" readingOrder="1"/>
    </xf>
    <xf numFmtId="0" fontId="90" fillId="0" borderId="78" xfId="0" applyFont="1" applyBorder="1" applyAlignment="1">
      <alignment horizontal="center" vertical="center" wrapText="1" readingOrder="1"/>
    </xf>
    <xf numFmtId="167" fontId="90" fillId="0" borderId="0" xfId="1" applyNumberFormat="1" applyFont="1" applyAlignment="1">
      <alignment vertical="center" wrapText="1" readingOrder="1"/>
    </xf>
    <xf numFmtId="167" fontId="160" fillId="0" borderId="7" xfId="1" applyNumberFormat="1" applyFont="1" applyBorder="1" applyAlignment="1">
      <alignment horizontal="left" vertical="center" wrapText="1" indent="1" readingOrder="1"/>
    </xf>
    <xf numFmtId="167" fontId="160" fillId="0" borderId="6" xfId="1" applyNumberFormat="1" applyFont="1" applyBorder="1" applyAlignment="1">
      <alignment horizontal="right" vertical="center" wrapText="1" indent="1" readingOrder="1"/>
    </xf>
    <xf numFmtId="0" fontId="91" fillId="2" borderId="0" xfId="0" applyFont="1" applyFill="1" applyAlignment="1">
      <alignment horizontal="left" vertical="center" readingOrder="1"/>
    </xf>
    <xf numFmtId="0" fontId="91" fillId="2" borderId="7" xfId="0" applyFont="1" applyFill="1" applyBorder="1" applyAlignment="1">
      <alignment horizontal="left" vertical="center" readingOrder="1"/>
    </xf>
    <xf numFmtId="171" fontId="91" fillId="2" borderId="6" xfId="0" applyNumberFormat="1" applyFont="1" applyFill="1" applyBorder="1" applyAlignment="1">
      <alignment horizontal="right" vertical="center" indent="2" readingOrder="1"/>
    </xf>
    <xf numFmtId="171" fontId="91" fillId="2" borderId="7" xfId="0" applyNumberFormat="1" applyFont="1" applyFill="1" applyBorder="1" applyAlignment="1">
      <alignment horizontal="right" vertical="center" indent="2" readingOrder="1"/>
    </xf>
    <xf numFmtId="0" fontId="91" fillId="2" borderId="0" xfId="0" applyFont="1" applyFill="1" applyAlignment="1">
      <alignment horizontal="left" vertical="center" wrapText="1" readingOrder="1"/>
    </xf>
    <xf numFmtId="0" fontId="91" fillId="2" borderId="7" xfId="0" applyFont="1" applyFill="1" applyBorder="1" applyAlignment="1">
      <alignment horizontal="left" vertical="center" wrapText="1" readingOrder="1"/>
    </xf>
    <xf numFmtId="171" fontId="91" fillId="2" borderId="6" xfId="0" applyNumberFormat="1" applyFont="1" applyFill="1" applyBorder="1" applyAlignment="1">
      <alignment horizontal="right" vertical="center" wrapText="1" indent="2" readingOrder="1"/>
    </xf>
    <xf numFmtId="0" fontId="90" fillId="2" borderId="142" xfId="0" applyFont="1" applyFill="1" applyBorder="1" applyAlignment="1">
      <alignment horizontal="left" vertical="center" wrapText="1" readingOrder="1"/>
    </xf>
    <xf numFmtId="0" fontId="90" fillId="2" borderId="53" xfId="0" applyFont="1" applyFill="1" applyBorder="1" applyAlignment="1">
      <alignment horizontal="left" vertical="center" wrapText="1" readingOrder="1"/>
    </xf>
    <xf numFmtId="0" fontId="90" fillId="2" borderId="79" xfId="0" applyFont="1" applyFill="1" applyBorder="1" applyAlignment="1">
      <alignment horizontal="right" vertical="center" wrapText="1" indent="2" readingOrder="1"/>
    </xf>
    <xf numFmtId="171" fontId="90" fillId="2" borderId="53" xfId="0" applyNumberFormat="1" applyFont="1" applyFill="1" applyBorder="1" applyAlignment="1">
      <alignment horizontal="right" vertical="center" wrapText="1" indent="2" readingOrder="1"/>
    </xf>
    <xf numFmtId="166" fontId="90" fillId="2" borderId="65" xfId="1" applyNumberFormat="1" applyFont="1" applyFill="1" applyBorder="1" applyAlignment="1">
      <alignment horizontal="left" vertical="center" wrapText="1" readingOrder="1"/>
    </xf>
    <xf numFmtId="166" fontId="90" fillId="2" borderId="66" xfId="1" applyNumberFormat="1" applyFont="1" applyFill="1" applyBorder="1" applyAlignment="1">
      <alignment horizontal="left" vertical="center" wrapText="1" indent="1" readingOrder="1"/>
    </xf>
    <xf numFmtId="166" fontId="90" fillId="2" borderId="78" xfId="1" applyNumberFormat="1" applyFont="1" applyFill="1" applyBorder="1" applyAlignment="1">
      <alignment horizontal="right" vertical="center" wrapText="1" indent="2" readingOrder="1"/>
    </xf>
    <xf numFmtId="171" fontId="90" fillId="2" borderId="66" xfId="1" applyNumberFormat="1" applyFont="1" applyFill="1" applyBorder="1" applyAlignment="1">
      <alignment horizontal="right" vertical="center" wrapText="1" indent="2" readingOrder="1"/>
    </xf>
    <xf numFmtId="0" fontId="90" fillId="2" borderId="65" xfId="0" applyFont="1" applyFill="1" applyBorder="1" applyAlignment="1">
      <alignment horizontal="left" vertical="center" wrapText="1" readingOrder="1"/>
    </xf>
    <xf numFmtId="0" fontId="90" fillId="2" borderId="66" xfId="0" applyFont="1" applyFill="1" applyBorder="1" applyAlignment="1">
      <alignment horizontal="left" vertical="center" wrapText="1" readingOrder="1"/>
    </xf>
    <xf numFmtId="0" fontId="90" fillId="2" borderId="78" xfId="0" applyFont="1" applyFill="1" applyBorder="1" applyAlignment="1">
      <alignment horizontal="right" vertical="center" wrapText="1" indent="2" readingOrder="1"/>
    </xf>
    <xf numFmtId="171" fontId="90" fillId="2" borderId="66" xfId="0" applyNumberFormat="1" applyFont="1" applyFill="1" applyBorder="1" applyAlignment="1">
      <alignment horizontal="right" vertical="center" wrapText="1" indent="2" readingOrder="1"/>
    </xf>
    <xf numFmtId="0" fontId="116" fillId="0" borderId="0" xfId="0" applyFont="1"/>
    <xf numFmtId="0" fontId="116" fillId="0" borderId="92" xfId="0" applyFont="1" applyBorder="1" applyAlignment="1">
      <alignment horizontal="right" indent="2"/>
    </xf>
    <xf numFmtId="0" fontId="0" fillId="2" borderId="0" xfId="0" quotePrefix="1" applyFill="1"/>
    <xf numFmtId="0" fontId="158" fillId="75" borderId="0" xfId="422" applyFill="1"/>
    <xf numFmtId="0" fontId="158" fillId="75" borderId="0" xfId="422" applyFill="1" applyAlignment="1">
      <alignment horizontal="left"/>
    </xf>
    <xf numFmtId="0" fontId="0" fillId="75" borderId="0" xfId="0" applyFill="1"/>
    <xf numFmtId="0" fontId="162" fillId="81" borderId="0" xfId="0" applyFont="1" applyFill="1" applyAlignment="1">
      <alignment horizontal="center" vertical="center"/>
    </xf>
    <xf numFmtId="0" fontId="138" fillId="0" borderId="119" xfId="0" applyFont="1" applyBorder="1" applyAlignment="1">
      <alignment vertical="center" wrapText="1"/>
    </xf>
    <xf numFmtId="0" fontId="138" fillId="0" borderId="147" xfId="0" applyFont="1" applyBorder="1" applyAlignment="1">
      <alignment vertical="center" wrapText="1"/>
    </xf>
    <xf numFmtId="0" fontId="116" fillId="0" borderId="130" xfId="0" applyFont="1" applyBorder="1" applyAlignment="1">
      <alignment horizontal="left" vertical="center" wrapText="1" readingOrder="1"/>
    </xf>
    <xf numFmtId="0" fontId="116" fillId="0" borderId="160" xfId="0" applyFont="1" applyBorder="1" applyAlignment="1">
      <alignment horizontal="left" vertical="center" wrapText="1" readingOrder="1"/>
    </xf>
    <xf numFmtId="0" fontId="116" fillId="0" borderId="133" xfId="0" applyFont="1" applyBorder="1" applyAlignment="1">
      <alignment horizontal="center" vertical="center" wrapText="1" readingOrder="1"/>
    </xf>
    <xf numFmtId="0" fontId="116" fillId="0" borderId="161" xfId="0" applyFont="1" applyBorder="1" applyAlignment="1">
      <alignment horizontal="center" vertical="center" wrapText="1" readingOrder="1"/>
    </xf>
    <xf numFmtId="0" fontId="116" fillId="0" borderId="136" xfId="0" applyFont="1" applyBorder="1" applyAlignment="1">
      <alignment horizontal="center" vertical="center" wrapText="1" readingOrder="1"/>
    </xf>
    <xf numFmtId="0" fontId="116" fillId="0" borderId="162" xfId="0" applyFont="1" applyBorder="1" applyAlignment="1">
      <alignment horizontal="center" vertical="center" wrapText="1" readingOrder="1"/>
    </xf>
    <xf numFmtId="0" fontId="138" fillId="0" borderId="148" xfId="0" applyFont="1" applyBorder="1" applyAlignment="1">
      <alignment vertical="center" wrapText="1"/>
    </xf>
    <xf numFmtId="0" fontId="138" fillId="0" borderId="120" xfId="0" applyFont="1" applyBorder="1" applyAlignment="1">
      <alignment vertical="center" wrapText="1"/>
    </xf>
    <xf numFmtId="0" fontId="116" fillId="0" borderId="157" xfId="0" applyFont="1" applyBorder="1" applyAlignment="1">
      <alignment horizontal="left" vertical="center" wrapText="1" readingOrder="1"/>
    </xf>
    <xf numFmtId="0" fontId="116" fillId="0" borderId="131" xfId="0" applyFont="1" applyBorder="1" applyAlignment="1">
      <alignment horizontal="left" vertical="center" wrapText="1" readingOrder="1"/>
    </xf>
    <xf numFmtId="0" fontId="116" fillId="0" borderId="158" xfId="0" applyFont="1" applyBorder="1" applyAlignment="1">
      <alignment horizontal="center" vertical="center" wrapText="1" readingOrder="1"/>
    </xf>
    <xf numFmtId="0" fontId="116" fillId="0" borderId="134" xfId="0" applyFont="1" applyBorder="1" applyAlignment="1">
      <alignment horizontal="center" vertical="center" wrapText="1" readingOrder="1"/>
    </xf>
    <xf numFmtId="0" fontId="116" fillId="0" borderId="159" xfId="0" applyFont="1" applyBorder="1" applyAlignment="1">
      <alignment horizontal="center" vertical="center" wrapText="1" readingOrder="1"/>
    </xf>
    <xf numFmtId="0" fontId="116" fillId="0" borderId="137" xfId="0" applyFont="1" applyBorder="1" applyAlignment="1">
      <alignment horizontal="center" vertical="center" wrapText="1" readingOrder="1"/>
    </xf>
    <xf numFmtId="0" fontId="116" fillId="0" borderId="148" xfId="0" applyFont="1" applyBorder="1" applyAlignment="1">
      <alignment horizontal="center" vertical="center" wrapText="1" readingOrder="1"/>
    </xf>
    <xf numFmtId="0" fontId="116" fillId="0" borderId="149" xfId="0" applyFont="1" applyBorder="1" applyAlignment="1">
      <alignment horizontal="center" vertical="center" wrapText="1" readingOrder="1"/>
    </xf>
    <xf numFmtId="0" fontId="140" fillId="0" borderId="119" xfId="0" applyFont="1" applyBorder="1" applyAlignment="1">
      <alignment horizontal="left" vertical="center" wrapText="1" readingOrder="1"/>
    </xf>
    <xf numFmtId="0" fontId="140" fillId="0" borderId="120" xfId="0" applyFont="1" applyBorder="1" applyAlignment="1">
      <alignment horizontal="left" vertical="center" wrapText="1" readingOrder="1"/>
    </xf>
    <xf numFmtId="0" fontId="116" fillId="0" borderId="130" xfId="0" applyFont="1" applyBorder="1" applyAlignment="1">
      <alignment horizontal="left" vertical="center" wrapText="1" indent="1" readingOrder="1"/>
    </xf>
    <xf numFmtId="0" fontId="116" fillId="0" borderId="131" xfId="0" applyFont="1" applyBorder="1" applyAlignment="1">
      <alignment horizontal="left" vertical="center" wrapText="1" indent="1" readingOrder="1"/>
    </xf>
    <xf numFmtId="0" fontId="138" fillId="0" borderId="136" xfId="0" applyFont="1" applyBorder="1" applyAlignment="1">
      <alignment horizontal="center" vertical="center" wrapText="1"/>
    </xf>
    <xf numFmtId="0" fontId="138" fillId="0" borderId="137" xfId="0" applyFont="1" applyBorder="1" applyAlignment="1">
      <alignment horizontal="center" vertical="center" wrapText="1"/>
    </xf>
    <xf numFmtId="0" fontId="140" fillId="0" borderId="148" xfId="0" applyFont="1" applyBorder="1" applyAlignment="1">
      <alignment horizontal="left" vertical="center" wrapText="1" readingOrder="1"/>
    </xf>
    <xf numFmtId="0" fontId="140" fillId="0" borderId="0" xfId="0" applyFont="1" applyBorder="1" applyAlignment="1">
      <alignment horizontal="left" vertical="center" wrapText="1" readingOrder="1"/>
    </xf>
    <xf numFmtId="0" fontId="140" fillId="0" borderId="149" xfId="0" applyFont="1" applyBorder="1" applyAlignment="1">
      <alignment horizontal="left" vertical="center" wrapText="1" readingOrder="1"/>
    </xf>
    <xf numFmtId="166" fontId="6" fillId="0" borderId="0" xfId="1" applyNumberFormat="1" applyFont="1" applyFill="1" applyBorder="1" applyAlignment="1">
      <alignment horizontal="left" vertical="center" wrapText="1" readingOrder="1"/>
    </xf>
    <xf numFmtId="166" fontId="6" fillId="0" borderId="0" xfId="1" applyNumberFormat="1" applyFont="1" applyFill="1" applyBorder="1" applyAlignment="1">
      <alignment horizontal="center" vertical="center" wrapText="1" readingOrder="1"/>
    </xf>
    <xf numFmtId="49" fontId="98" fillId="0" borderId="99" xfId="0" applyNumberFormat="1" applyFont="1" applyBorder="1" applyAlignment="1">
      <alignment horizontal="center" vertical="center" wrapText="1" readingOrder="1"/>
    </xf>
    <xf numFmtId="49" fontId="98" fillId="0" borderId="68" xfId="0" applyNumberFormat="1" applyFont="1" applyBorder="1" applyAlignment="1">
      <alignment horizontal="center" vertical="center" wrapText="1" readingOrder="1"/>
    </xf>
    <xf numFmtId="49" fontId="98" fillId="0" borderId="69" xfId="0" applyNumberFormat="1" applyFont="1" applyBorder="1" applyAlignment="1">
      <alignment horizontal="center" vertical="center" wrapText="1" readingOrder="1"/>
    </xf>
    <xf numFmtId="0" fontId="89" fillId="0" borderId="0" xfId="0" applyFont="1" applyAlignment="1">
      <alignment vertical="top" wrapText="1"/>
    </xf>
    <xf numFmtId="0" fontId="0" fillId="0" borderId="0" xfId="0" applyAlignment="1">
      <alignment vertical="top"/>
    </xf>
    <xf numFmtId="166" fontId="6" fillId="0" borderId="1" xfId="1" applyNumberFormat="1" applyFont="1" applyFill="1" applyBorder="1" applyAlignment="1">
      <alignment horizontal="center" vertical="center" wrapText="1" readingOrder="1"/>
    </xf>
    <xf numFmtId="166" fontId="6" fillId="0" borderId="72" xfId="1" applyNumberFormat="1" applyFont="1" applyFill="1" applyBorder="1" applyAlignment="1">
      <alignment horizontal="center" vertical="center" wrapText="1" readingOrder="1"/>
    </xf>
    <xf numFmtId="166" fontId="6" fillId="0" borderId="1" xfId="1" applyNumberFormat="1" applyFont="1" applyFill="1" applyBorder="1" applyAlignment="1">
      <alignment horizontal="left" vertical="center" wrapText="1" readingOrder="1"/>
    </xf>
    <xf numFmtId="166" fontId="122" fillId="0" borderId="76" xfId="14" applyNumberFormat="1" applyFont="1" applyFill="1" applyBorder="1" applyAlignment="1">
      <alignment horizontal="left" vertical="center" wrapText="1" readingOrder="1"/>
    </xf>
    <xf numFmtId="166" fontId="122" fillId="0" borderId="68" xfId="14" applyNumberFormat="1" applyFont="1" applyFill="1" applyBorder="1" applyAlignment="1">
      <alignment horizontal="left" vertical="center" wrapText="1" readingOrder="1"/>
    </xf>
    <xf numFmtId="0" fontId="124" fillId="0" borderId="68" xfId="8" applyFont="1" applyBorder="1" applyAlignment="1">
      <alignment horizontal="center" vertical="center" wrapText="1" readingOrder="1"/>
    </xf>
    <xf numFmtId="0" fontId="21" fillId="0" borderId="0" xfId="0" applyFont="1" applyAlignment="1">
      <alignment horizontal="left" vertical="center" wrapText="1" readingOrder="1"/>
    </xf>
    <xf numFmtId="166" fontId="5" fillId="71" borderId="1" xfId="1" applyNumberFormat="1" applyFont="1" applyFill="1" applyBorder="1" applyAlignment="1">
      <alignment horizontal="left" vertical="center" wrapText="1" readingOrder="1"/>
    </xf>
    <xf numFmtId="166" fontId="6" fillId="2" borderId="72" xfId="1" applyNumberFormat="1" applyFont="1" applyFill="1" applyBorder="1" applyAlignment="1">
      <alignment horizontal="center" vertical="center" wrapText="1" readingOrder="1"/>
    </xf>
    <xf numFmtId="166" fontId="5" fillId="71" borderId="1" xfId="1" applyNumberFormat="1" applyFont="1" applyFill="1" applyBorder="1" applyAlignment="1">
      <alignment horizontal="center" vertical="center" wrapText="1" readingOrder="1"/>
    </xf>
    <xf numFmtId="166" fontId="6" fillId="71" borderId="1" xfId="1" applyNumberFormat="1" applyFont="1" applyFill="1" applyBorder="1" applyAlignment="1">
      <alignment horizontal="center" vertical="center" wrapText="1" readingOrder="1"/>
    </xf>
    <xf numFmtId="166" fontId="6" fillId="71" borderId="1" xfId="1" applyNumberFormat="1" applyFont="1" applyFill="1" applyBorder="1" applyAlignment="1">
      <alignment horizontal="left" vertical="center" wrapText="1" readingOrder="1"/>
    </xf>
    <xf numFmtId="166" fontId="11" fillId="0" borderId="0" xfId="1" applyNumberFormat="1" applyFont="1" applyFill="1" applyBorder="1" applyAlignment="1">
      <alignment horizontal="left" vertical="center" wrapText="1" readingOrder="1"/>
    </xf>
    <xf numFmtId="0" fontId="91" fillId="2" borderId="0" xfId="0" applyFont="1" applyFill="1" applyAlignment="1">
      <alignment horizontal="center"/>
    </xf>
    <xf numFmtId="0" fontId="89" fillId="2" borderId="0" xfId="0" applyFont="1" applyFill="1" applyAlignment="1">
      <alignment horizontal="left" vertical="top" wrapText="1"/>
    </xf>
    <xf numFmtId="0" fontId="147" fillId="2" borderId="0" xfId="0" applyFont="1" applyFill="1" applyAlignment="1">
      <alignment horizontal="left" vertical="top" wrapText="1"/>
    </xf>
    <xf numFmtId="166" fontId="98" fillId="0" borderId="4" xfId="1" applyNumberFormat="1" applyFont="1" applyBorder="1" applyAlignment="1">
      <alignment horizontal="center" vertical="center" wrapText="1" readingOrder="1"/>
    </xf>
    <xf numFmtId="166" fontId="98" fillId="0" borderId="100" xfId="1" applyNumberFormat="1" applyFont="1" applyBorder="1" applyAlignment="1">
      <alignment horizontal="center" vertical="center" wrapText="1" readingOrder="1"/>
    </xf>
    <xf numFmtId="166" fontId="98" fillId="0" borderId="16" xfId="1" applyNumberFormat="1" applyFont="1" applyBorder="1" applyAlignment="1">
      <alignment horizontal="center" vertical="center" wrapText="1" readingOrder="1"/>
    </xf>
    <xf numFmtId="49" fontId="98" fillId="0" borderId="16" xfId="1" applyNumberFormat="1" applyFont="1" applyFill="1" applyBorder="1" applyAlignment="1">
      <alignment horizontal="center" vertical="center" wrapText="1" readingOrder="1"/>
    </xf>
    <xf numFmtId="49" fontId="98" fillId="0" borderId="100" xfId="1" applyNumberFormat="1" applyFont="1" applyFill="1" applyBorder="1" applyAlignment="1">
      <alignment horizontal="center" vertical="center" wrapText="1" readingOrder="1"/>
    </xf>
    <xf numFmtId="49" fontId="98" fillId="0" borderId="4" xfId="1" applyNumberFormat="1" applyFont="1" applyFill="1" applyBorder="1" applyAlignment="1">
      <alignment horizontal="center" vertical="center" wrapText="1" readingOrder="1"/>
    </xf>
    <xf numFmtId="0" fontId="117" fillId="2" borderId="0" xfId="0" applyFont="1" applyFill="1" applyAlignment="1">
      <alignment horizontal="center" vertical="center" wrapText="1" readingOrder="1"/>
    </xf>
    <xf numFmtId="166" fontId="6" fillId="2" borderId="0" xfId="1" applyNumberFormat="1" applyFont="1" applyFill="1" applyBorder="1" applyAlignment="1">
      <alignment horizontal="left" vertical="center" wrapText="1" readingOrder="1"/>
    </xf>
    <xf numFmtId="166" fontId="5" fillId="0" borderId="0" xfId="1" applyNumberFormat="1" applyFont="1" applyFill="1" applyBorder="1" applyAlignment="1">
      <alignment horizontal="left" vertical="center" wrapText="1" readingOrder="1"/>
    </xf>
    <xf numFmtId="167" fontId="9" fillId="2" borderId="0" xfId="1" applyNumberFormat="1" applyFont="1" applyFill="1" applyBorder="1" applyAlignment="1">
      <alignment horizontal="center" vertical="center" wrapText="1" readingOrder="1"/>
    </xf>
    <xf numFmtId="0" fontId="21" fillId="2" borderId="0" xfId="0" applyFont="1" applyFill="1" applyAlignment="1">
      <alignment horizontal="center" wrapText="1"/>
    </xf>
    <xf numFmtId="0" fontId="153" fillId="2" borderId="0" xfId="0" applyFont="1" applyFill="1" applyAlignment="1">
      <alignment horizontal="left" vertical="top" wrapText="1"/>
    </xf>
    <xf numFmtId="166" fontId="5" fillId="0" borderId="0" xfId="1" applyNumberFormat="1" applyFont="1" applyFill="1" applyBorder="1" applyAlignment="1">
      <alignment horizontal="center" vertical="center" wrapText="1" readingOrder="1"/>
    </xf>
    <xf numFmtId="0" fontId="98" fillId="0" borderId="56" xfId="0" applyFont="1" applyBorder="1" applyAlignment="1">
      <alignment horizontal="center" vertical="center" wrapText="1" readingOrder="1"/>
    </xf>
    <xf numFmtId="0" fontId="19" fillId="0" borderId="56" xfId="0" applyFont="1" applyBorder="1" applyAlignment="1">
      <alignment vertical="center" wrapText="1" readingOrder="1"/>
    </xf>
    <xf numFmtId="0" fontId="123" fillId="0" borderId="56" xfId="0" applyFont="1" applyBorder="1" applyAlignment="1">
      <alignment horizontal="center" vertical="center" wrapText="1" readingOrder="1"/>
    </xf>
    <xf numFmtId="166" fontId="98" fillId="0" borderId="68" xfId="282" applyNumberFormat="1" applyFont="1" applyFill="1" applyBorder="1" applyAlignment="1">
      <alignment horizontal="left" vertical="center" wrapText="1" readingOrder="1"/>
    </xf>
    <xf numFmtId="166" fontId="98" fillId="0" borderId="1" xfId="282" applyNumberFormat="1" applyFont="1" applyFill="1" applyBorder="1" applyAlignment="1">
      <alignment horizontal="left" vertical="center" wrapText="1" readingOrder="1"/>
    </xf>
    <xf numFmtId="0" fontId="123" fillId="0" borderId="77" xfId="0" applyFont="1" applyBorder="1" applyAlignment="1">
      <alignment horizontal="center" vertical="center" wrapText="1" readingOrder="1"/>
    </xf>
    <xf numFmtId="0" fontId="123" fillId="0" borderId="103" xfId="0" applyFont="1" applyBorder="1" applyAlignment="1">
      <alignment horizontal="center" vertical="center" wrapText="1" readingOrder="1"/>
    </xf>
    <xf numFmtId="0" fontId="132" fillId="0" borderId="91" xfId="0" applyFont="1" applyBorder="1" applyAlignment="1">
      <alignment horizontal="center" vertical="center"/>
    </xf>
    <xf numFmtId="0" fontId="127" fillId="2" borderId="0" xfId="0" applyFont="1" applyFill="1" applyAlignment="1">
      <alignment vertical="top" wrapText="1"/>
    </xf>
    <xf numFmtId="0" fontId="91" fillId="2" borderId="0" xfId="0" applyFont="1" applyFill="1"/>
    <xf numFmtId="0" fontId="131" fillId="2" borderId="0" xfId="6" applyFont="1" applyFill="1" applyAlignment="1">
      <alignment horizontal="center" vertical="center" wrapText="1" readingOrder="1"/>
    </xf>
    <xf numFmtId="0" fontId="127" fillId="2" borderId="0" xfId="0" applyFont="1" applyFill="1" applyAlignment="1">
      <alignment horizontal="center" vertical="center" wrapText="1" readingOrder="1"/>
    </xf>
    <xf numFmtId="0" fontId="131" fillId="2" borderId="90" xfId="6" applyFont="1" applyFill="1" applyBorder="1" applyAlignment="1">
      <alignment horizontal="center" vertical="center" wrapText="1" readingOrder="1"/>
    </xf>
  </cellXfs>
  <cellStyles count="423">
    <cellStyle name="%" xfId="26" xr:uid="{00000000-0005-0000-0000-000000000000}"/>
    <cellStyle name="% 2" xfId="27" xr:uid="{00000000-0005-0000-0000-000001000000}"/>
    <cellStyle name="%_BW @ E.ON" xfId="28" xr:uid="{00000000-0005-0000-0000-000002000000}"/>
    <cellStyle name="_Row1" xfId="29" xr:uid="{00000000-0005-0000-0000-000003000000}"/>
    <cellStyle name="_Row1 2" xfId="30" xr:uid="{00000000-0005-0000-0000-000004000000}"/>
    <cellStyle name="_Row1_BW @ E.ON" xfId="31" xr:uid="{00000000-0005-0000-0000-000005000000}"/>
    <cellStyle name="=C:\WINNT35\SYSTEM32\COMMAND.COM" xfId="32" xr:uid="{00000000-0005-0000-0000-000006000000}"/>
    <cellStyle name="20 % - Akzent1" xfId="33" xr:uid="{00000000-0005-0000-0000-000007000000}"/>
    <cellStyle name="20 % - Akzent1 2" xfId="34" xr:uid="{00000000-0005-0000-0000-000008000000}"/>
    <cellStyle name="20 % - Akzent2" xfId="35" xr:uid="{00000000-0005-0000-0000-000009000000}"/>
    <cellStyle name="20 % - Akzent2 2" xfId="36" xr:uid="{00000000-0005-0000-0000-00000A000000}"/>
    <cellStyle name="20 % - Akzent3" xfId="37" xr:uid="{00000000-0005-0000-0000-00000B000000}"/>
    <cellStyle name="20 % - Akzent3 2" xfId="38" xr:uid="{00000000-0005-0000-0000-00000C000000}"/>
    <cellStyle name="20 % - Akzent4" xfId="39" xr:uid="{00000000-0005-0000-0000-00000D000000}"/>
    <cellStyle name="20 % - Akzent4 2" xfId="40" xr:uid="{00000000-0005-0000-0000-00000E000000}"/>
    <cellStyle name="20 % - Akzent5" xfId="41" xr:uid="{00000000-0005-0000-0000-00000F000000}"/>
    <cellStyle name="20 % - Akzent5 2" xfId="42" xr:uid="{00000000-0005-0000-0000-000010000000}"/>
    <cellStyle name="20 % - Akzent6" xfId="43" xr:uid="{00000000-0005-0000-0000-000011000000}"/>
    <cellStyle name="20 % - Akzent6 2" xfId="44" xr:uid="{00000000-0005-0000-0000-000012000000}"/>
    <cellStyle name="20 % – Zvýraznění1" xfId="45" xr:uid="{00000000-0005-0000-0000-000013000000}"/>
    <cellStyle name="20 % – Zvýraznění2" xfId="46" xr:uid="{00000000-0005-0000-0000-000014000000}"/>
    <cellStyle name="20 % – Zvýraznění3" xfId="47" xr:uid="{00000000-0005-0000-0000-000015000000}"/>
    <cellStyle name="20 % – Zvýraznění4" xfId="48" xr:uid="{00000000-0005-0000-0000-000016000000}"/>
    <cellStyle name="20 % – Zvýraznění5" xfId="49" xr:uid="{00000000-0005-0000-0000-000017000000}"/>
    <cellStyle name="20 % – Zvýraznění6" xfId="50" xr:uid="{00000000-0005-0000-0000-000018000000}"/>
    <cellStyle name="20% - Akzent1" xfId="51" xr:uid="{00000000-0005-0000-0000-000019000000}"/>
    <cellStyle name="20% - Akzent2" xfId="52" xr:uid="{00000000-0005-0000-0000-00001A000000}"/>
    <cellStyle name="20% - Akzent3" xfId="53" xr:uid="{00000000-0005-0000-0000-00001B000000}"/>
    <cellStyle name="20% - Akzent4" xfId="54" xr:uid="{00000000-0005-0000-0000-00001C000000}"/>
    <cellStyle name="20% - Akzent5" xfId="55" xr:uid="{00000000-0005-0000-0000-00001D000000}"/>
    <cellStyle name="20% - Akzent6" xfId="56" xr:uid="{00000000-0005-0000-0000-00001E000000}"/>
    <cellStyle name="40 % - Akzent1" xfId="57" xr:uid="{00000000-0005-0000-0000-00001F000000}"/>
    <cellStyle name="40 % - Akzent1 2" xfId="58" xr:uid="{00000000-0005-0000-0000-000020000000}"/>
    <cellStyle name="40 % - Akzent2" xfId="59" xr:uid="{00000000-0005-0000-0000-000021000000}"/>
    <cellStyle name="40 % - Akzent2 2" xfId="60" xr:uid="{00000000-0005-0000-0000-000022000000}"/>
    <cellStyle name="40 % - Akzent3" xfId="61" xr:uid="{00000000-0005-0000-0000-000023000000}"/>
    <cellStyle name="40 % - Akzent3 2" xfId="62" xr:uid="{00000000-0005-0000-0000-000024000000}"/>
    <cellStyle name="40 % - Akzent4" xfId="63" xr:uid="{00000000-0005-0000-0000-000025000000}"/>
    <cellStyle name="40 % - Akzent4 2" xfId="64" xr:uid="{00000000-0005-0000-0000-000026000000}"/>
    <cellStyle name="40 % - Akzent5" xfId="65" xr:uid="{00000000-0005-0000-0000-000027000000}"/>
    <cellStyle name="40 % - Akzent5 2" xfId="66" xr:uid="{00000000-0005-0000-0000-000028000000}"/>
    <cellStyle name="40 % - Akzent6" xfId="67" xr:uid="{00000000-0005-0000-0000-000029000000}"/>
    <cellStyle name="40 % - Akzent6 2" xfId="68" xr:uid="{00000000-0005-0000-0000-00002A000000}"/>
    <cellStyle name="40 % – Zvýraznění1" xfId="69" xr:uid="{00000000-0005-0000-0000-00002B000000}"/>
    <cellStyle name="40 % – Zvýraznění2" xfId="70" xr:uid="{00000000-0005-0000-0000-00002C000000}"/>
    <cellStyle name="40 % – Zvýraznění3" xfId="71" xr:uid="{00000000-0005-0000-0000-00002D000000}"/>
    <cellStyle name="40 % – Zvýraznění4" xfId="72" xr:uid="{00000000-0005-0000-0000-00002E000000}"/>
    <cellStyle name="40 % – Zvýraznění5" xfId="73" xr:uid="{00000000-0005-0000-0000-00002F000000}"/>
    <cellStyle name="40 % – Zvýraznění6" xfId="74" xr:uid="{00000000-0005-0000-0000-000030000000}"/>
    <cellStyle name="40% - Akzent1" xfId="75" xr:uid="{00000000-0005-0000-0000-000031000000}"/>
    <cellStyle name="40% - Akzent2" xfId="76" xr:uid="{00000000-0005-0000-0000-000032000000}"/>
    <cellStyle name="40% - Akzent3" xfId="77" xr:uid="{00000000-0005-0000-0000-000033000000}"/>
    <cellStyle name="40% - Akzent4" xfId="78" xr:uid="{00000000-0005-0000-0000-000034000000}"/>
    <cellStyle name="40% - Akzent5" xfId="79" xr:uid="{00000000-0005-0000-0000-000035000000}"/>
    <cellStyle name="40% - Akzent6" xfId="80" xr:uid="{00000000-0005-0000-0000-000036000000}"/>
    <cellStyle name="60 % - Akzent1" xfId="81" xr:uid="{00000000-0005-0000-0000-000037000000}"/>
    <cellStyle name="60 % - Akzent1 2" xfId="82" xr:uid="{00000000-0005-0000-0000-000038000000}"/>
    <cellStyle name="60 % - Akzent2" xfId="83" xr:uid="{00000000-0005-0000-0000-000039000000}"/>
    <cellStyle name="60 % - Akzent2 2" xfId="84" xr:uid="{00000000-0005-0000-0000-00003A000000}"/>
    <cellStyle name="60 % - Akzent3" xfId="85" xr:uid="{00000000-0005-0000-0000-00003B000000}"/>
    <cellStyle name="60 % - Akzent3 2" xfId="86" xr:uid="{00000000-0005-0000-0000-00003C000000}"/>
    <cellStyle name="60 % - Akzent4" xfId="87" xr:uid="{00000000-0005-0000-0000-00003D000000}"/>
    <cellStyle name="60 % - Akzent4 2" xfId="88" xr:uid="{00000000-0005-0000-0000-00003E000000}"/>
    <cellStyle name="60 % - Akzent5" xfId="89" xr:uid="{00000000-0005-0000-0000-00003F000000}"/>
    <cellStyle name="60 % - Akzent5 2" xfId="90" xr:uid="{00000000-0005-0000-0000-000040000000}"/>
    <cellStyle name="60 % - Akzent6" xfId="91" xr:uid="{00000000-0005-0000-0000-000041000000}"/>
    <cellStyle name="60 % - Akzent6 2" xfId="92" xr:uid="{00000000-0005-0000-0000-000042000000}"/>
    <cellStyle name="60 % – Zvýraznění1" xfId="93" xr:uid="{00000000-0005-0000-0000-000043000000}"/>
    <cellStyle name="60 % – Zvýraznění2" xfId="94" xr:uid="{00000000-0005-0000-0000-000044000000}"/>
    <cellStyle name="60 % – Zvýraznění3" xfId="95" xr:uid="{00000000-0005-0000-0000-000045000000}"/>
    <cellStyle name="60 % – Zvýraznění4" xfId="96" xr:uid="{00000000-0005-0000-0000-000046000000}"/>
    <cellStyle name="60 % – Zvýraznění5" xfId="97" xr:uid="{00000000-0005-0000-0000-000047000000}"/>
    <cellStyle name="60 % – Zvýraznění6" xfId="98" xr:uid="{00000000-0005-0000-0000-000048000000}"/>
    <cellStyle name="60% - Akzent1" xfId="99" xr:uid="{00000000-0005-0000-0000-000049000000}"/>
    <cellStyle name="60% - Akzent2" xfId="100" xr:uid="{00000000-0005-0000-0000-00004A000000}"/>
    <cellStyle name="60% - Akzent3" xfId="101" xr:uid="{00000000-0005-0000-0000-00004B000000}"/>
    <cellStyle name="60% - Akzent4" xfId="102" xr:uid="{00000000-0005-0000-0000-00004C000000}"/>
    <cellStyle name="60% - Akzent5" xfId="103" xr:uid="{00000000-0005-0000-0000-00004D000000}"/>
    <cellStyle name="60% - Akzent6" xfId="104" xr:uid="{00000000-0005-0000-0000-00004E000000}"/>
    <cellStyle name="Akzent1" xfId="105" xr:uid="{00000000-0005-0000-0000-00004F000000}"/>
    <cellStyle name="Akzent3" xfId="106" xr:uid="{00000000-0005-0000-0000-000051000000}"/>
    <cellStyle name="Akzent4" xfId="107" xr:uid="{00000000-0005-0000-0000-000052000000}"/>
    <cellStyle name="Akzent6" xfId="108" xr:uid="{00000000-0005-0000-0000-000053000000}"/>
    <cellStyle name="Ausgabe" xfId="109" xr:uid="{00000000-0005-0000-0000-000054000000}"/>
    <cellStyle name="Ausgabe 2" xfId="110" xr:uid="{00000000-0005-0000-0000-000055000000}"/>
    <cellStyle name="Ausgabe 2 2" xfId="300" xr:uid="{2D697EA0-74A7-42C8-86F2-6183B17051BC}"/>
    <cellStyle name="Berechnung" xfId="111" xr:uid="{00000000-0005-0000-0000-000056000000}"/>
    <cellStyle name="Berechnung 2" xfId="112" xr:uid="{00000000-0005-0000-0000-000057000000}"/>
    <cellStyle name="Berechnung 2 2" xfId="301" xr:uid="{8A062F83-D79C-47B3-AB88-38ECD6B71A76}"/>
    <cellStyle name="Celkem" xfId="113" xr:uid="{00000000-0005-0000-0000-000058000000}"/>
    <cellStyle name="Celkem 2" xfId="302" xr:uid="{94BF61D7-DAB0-4B11-B370-CC1D18FD5053}"/>
    <cellStyle name="Chybně" xfId="114" xr:uid="{00000000-0005-0000-0000-000059000000}"/>
    <cellStyle name="CodeEingabe" xfId="115" xr:uid="{00000000-0005-0000-0000-00005A000000}"/>
    <cellStyle name="Comma 2" xfId="282" xr:uid="{0EDB9575-B27A-461F-93C7-42424E950423}"/>
    <cellStyle name="Dezimal 2" xfId="116" xr:uid="{00000000-0005-0000-0000-00005B000000}"/>
    <cellStyle name="Eingabe" xfId="117" xr:uid="{00000000-0005-0000-0000-00005C000000}"/>
    <cellStyle name="Eingabe 2" xfId="118" xr:uid="{00000000-0005-0000-0000-00005D000000}"/>
    <cellStyle name="Eingabe 3" xfId="119" xr:uid="{00000000-0005-0000-0000-00005E000000}"/>
    <cellStyle name="Ergebnis" xfId="120" xr:uid="{00000000-0005-0000-0000-00005F000000}"/>
    <cellStyle name="Ergebnis 2" xfId="121" xr:uid="{00000000-0005-0000-0000-000060000000}"/>
    <cellStyle name="Ergebnis 2 2" xfId="303" xr:uid="{333582C7-4793-4BE5-B027-7E005C6943E3}"/>
    <cellStyle name="Erklärender Text" xfId="122" xr:uid="{00000000-0005-0000-0000-000061000000}"/>
    <cellStyle name="Erklärender Text 2" xfId="123" xr:uid="{00000000-0005-0000-0000-000062000000}"/>
    <cellStyle name="Euro" xfId="124" xr:uid="{00000000-0005-0000-0000-000063000000}"/>
    <cellStyle name="Ganzzahl" xfId="125" xr:uid="{00000000-0005-0000-0000-000064000000}"/>
    <cellStyle name="Ganzzahl 2" xfId="126" xr:uid="{00000000-0005-0000-0000-000065000000}"/>
    <cellStyle name="Gut" xfId="127" xr:uid="{00000000-0005-0000-0000-000066000000}"/>
    <cellStyle name="Klammer" xfId="128" xr:uid="{00000000-0005-0000-0000-000067000000}"/>
    <cellStyle name="Klammer 2" xfId="129" xr:uid="{00000000-0005-0000-0000-000068000000}"/>
    <cellStyle name="Komma" xfId="1" builtinId="3"/>
    <cellStyle name="Komma 2" xfId="12" xr:uid="{00000000-0005-0000-0000-00006A000000}"/>
    <cellStyle name="Komma 2 2" xfId="287" xr:uid="{1EBF6015-E222-4E64-8C5A-4B083BDE692C}"/>
    <cellStyle name="Komma 3" xfId="14" xr:uid="{00000000-0005-0000-0000-00006B000000}"/>
    <cellStyle name="Komma 4" xfId="5" xr:uid="{00000000-0005-0000-0000-00006C000000}"/>
    <cellStyle name="Komma 5" xfId="279" xr:uid="{2BA61E43-6858-4EBA-8A4C-7235A0277569}"/>
    <cellStyle name="Kontrolní buňka" xfId="130" xr:uid="{00000000-0005-0000-0000-00006D000000}"/>
    <cellStyle name="Link" xfId="422" builtinId="8"/>
    <cellStyle name="Mio DM (0)" xfId="131" xr:uid="{00000000-0005-0000-0000-00006E000000}"/>
    <cellStyle name="Mio DM (0) 2" xfId="132" xr:uid="{00000000-0005-0000-0000-00006F000000}"/>
    <cellStyle name="Mio DM (1)" xfId="133" xr:uid="{00000000-0005-0000-0000-000070000000}"/>
    <cellStyle name="Mio DM (1) 2" xfId="134" xr:uid="{00000000-0005-0000-0000-000071000000}"/>
    <cellStyle name="Nadpis 1" xfId="135" xr:uid="{00000000-0005-0000-0000-000072000000}"/>
    <cellStyle name="Nadpis 2" xfId="136" xr:uid="{00000000-0005-0000-0000-000073000000}"/>
    <cellStyle name="Nadpis 3" xfId="137" xr:uid="{00000000-0005-0000-0000-000074000000}"/>
    <cellStyle name="Nadpis 4" xfId="138" xr:uid="{00000000-0005-0000-0000-000075000000}"/>
    <cellStyle name="Název" xfId="139" xr:uid="{00000000-0005-0000-0000-000076000000}"/>
    <cellStyle name="Neutral 2" xfId="140" xr:uid="{00000000-0005-0000-0000-000077000000}"/>
    <cellStyle name="Neutrální" xfId="141" xr:uid="{00000000-0005-0000-0000-000078000000}"/>
    <cellStyle name="Normal 2" xfId="142" xr:uid="{00000000-0005-0000-0000-000079000000}"/>
    <cellStyle name="Normal 2 2" xfId="278" xr:uid="{00000000-0005-0000-0000-00007A000000}"/>
    <cellStyle name="Normal 3" xfId="25" xr:uid="{00000000-0005-0000-0000-00007B000000}"/>
    <cellStyle name="Normal 3 2" xfId="280" xr:uid="{F86B35A3-CE0F-42CB-943E-F023A4560BA3}"/>
    <cellStyle name="Normal 3 3" xfId="297" xr:uid="{D6C2BCA3-55F3-427C-9D60-8D7D1D4597F9}"/>
    <cellStyle name="Normal 4" xfId="256" xr:uid="{00000000-0005-0000-0000-00007C000000}"/>
    <cellStyle name="normální 2" xfId="143" xr:uid="{00000000-0005-0000-0000-00007D000000}"/>
    <cellStyle name="Notiz" xfId="144" xr:uid="{00000000-0005-0000-0000-00007E000000}"/>
    <cellStyle name="Percent 2" xfId="255" xr:uid="{00000000-0005-0000-0000-00007F000000}"/>
    <cellStyle name="Plus [0]" xfId="145" xr:uid="{00000000-0005-0000-0000-000080000000}"/>
    <cellStyle name="Plus [0] 2" xfId="146" xr:uid="{00000000-0005-0000-0000-000081000000}"/>
    <cellStyle name="Plus [1]" xfId="147" xr:uid="{00000000-0005-0000-0000-000082000000}"/>
    <cellStyle name="Plus [1] 2" xfId="148" xr:uid="{00000000-0005-0000-0000-000083000000}"/>
    <cellStyle name="Poznámka" xfId="149" xr:uid="{00000000-0005-0000-0000-000084000000}"/>
    <cellStyle name="Poznámka 2" xfId="150" xr:uid="{00000000-0005-0000-0000-000085000000}"/>
    <cellStyle name="Poznámka 2 2" xfId="305" xr:uid="{9CD3AF82-EB93-464C-83CA-A978EA9E300E}"/>
    <cellStyle name="Poznámka 3" xfId="304" xr:uid="{1166E6FE-4EE7-46A4-A25E-044BD1EBB8A6}"/>
    <cellStyle name="Propojená buňka" xfId="151" xr:uid="{00000000-0005-0000-0000-000086000000}"/>
    <cellStyle name="Prozent" xfId="3" builtinId="5"/>
    <cellStyle name="Prozent 2" xfId="15" xr:uid="{00000000-0005-0000-0000-000088000000}"/>
    <cellStyle name="Prozent 5" xfId="7" xr:uid="{00000000-0005-0000-0000-000089000000}"/>
    <cellStyle name="SAPBEXaggData" xfId="152" xr:uid="{00000000-0005-0000-0000-00008A000000}"/>
    <cellStyle name="SAPBEXaggData 2" xfId="306" xr:uid="{4992D039-9523-47C3-A903-33DECDBF5E95}"/>
    <cellStyle name="SAPBEXaggData 3" xfId="299" xr:uid="{8306AA93-A5F1-4BEE-BD33-7E884DCA48A7}"/>
    <cellStyle name="SAPBEXaggDataEmph" xfId="153" xr:uid="{00000000-0005-0000-0000-00008B000000}"/>
    <cellStyle name="SAPBEXaggDataEmph 2" xfId="307" xr:uid="{9DAC3341-2128-4B1A-A939-AF94E2DD214B}"/>
    <cellStyle name="SAPBEXaggItem" xfId="154" xr:uid="{00000000-0005-0000-0000-00008C000000}"/>
    <cellStyle name="SAPBEXaggItem 2" xfId="308" xr:uid="{9071B6DD-27B0-48E7-84EC-5EF1F4205071}"/>
    <cellStyle name="SAPBEXaggItem 3" xfId="298" xr:uid="{2788B072-04A0-44E9-8C73-853C6F72129A}"/>
    <cellStyle name="SAPBEXaggItemX" xfId="155" xr:uid="{00000000-0005-0000-0000-00008D000000}"/>
    <cellStyle name="SAPBEXaggItemX 2" xfId="309" xr:uid="{DDCCA671-3AC6-4825-8393-1DCC7D4A2D10}"/>
    <cellStyle name="SAPBEXchaText" xfId="9" xr:uid="{00000000-0005-0000-0000-00008E000000}"/>
    <cellStyle name="SAPBEXchaText 2" xfId="156" xr:uid="{00000000-0005-0000-0000-00008F000000}"/>
    <cellStyle name="SAPBEXchaText 2 2" xfId="310" xr:uid="{16F3D317-35E0-4FD8-BC95-74696FF5FECF}"/>
    <cellStyle name="SAPBEXchaText_Beispiel CF-Überleitung SG1-MG Vertrieb" xfId="157" xr:uid="{00000000-0005-0000-0000-000090000000}"/>
    <cellStyle name="SAPBEXexcBad7" xfId="158" xr:uid="{00000000-0005-0000-0000-000091000000}"/>
    <cellStyle name="SAPBEXexcBad7 2" xfId="311" xr:uid="{EC887C33-4B3F-4E9F-BF53-CF515987FAD8}"/>
    <cellStyle name="SAPBEXexcBad8" xfId="159" xr:uid="{00000000-0005-0000-0000-000092000000}"/>
    <cellStyle name="SAPBEXexcBad8 2" xfId="312" xr:uid="{8CC1B14C-5347-4958-A0E5-2B719A4EA542}"/>
    <cellStyle name="SAPBEXexcBad9" xfId="160" xr:uid="{00000000-0005-0000-0000-000093000000}"/>
    <cellStyle name="SAPBEXexcBad9 2" xfId="313" xr:uid="{088051E7-8F20-4052-8390-A78103B33CFE}"/>
    <cellStyle name="SAPBEXexcCritical4" xfId="161" xr:uid="{00000000-0005-0000-0000-000094000000}"/>
    <cellStyle name="SAPBEXexcCritical4 2" xfId="314" xr:uid="{5E330395-CB7F-49CC-8F49-6DDB6B2B6F9D}"/>
    <cellStyle name="SAPBEXexcCritical5" xfId="162" xr:uid="{00000000-0005-0000-0000-000095000000}"/>
    <cellStyle name="SAPBEXexcCritical5 2" xfId="315" xr:uid="{E8D1D7B2-7FAC-4346-BEF3-1BFEAA2D29D8}"/>
    <cellStyle name="SAPBEXexcCritical6" xfId="163" xr:uid="{00000000-0005-0000-0000-000096000000}"/>
    <cellStyle name="SAPBEXexcCritical6 2" xfId="316" xr:uid="{6A14F4A1-B6DD-48CF-A8C6-F26A348A5C38}"/>
    <cellStyle name="SAPBEXexcGood1" xfId="164" xr:uid="{00000000-0005-0000-0000-000097000000}"/>
    <cellStyle name="SAPBEXexcGood1 2" xfId="317" xr:uid="{8BFBB3A4-DFF2-4EC9-8172-EA536FCE8EE6}"/>
    <cellStyle name="SAPBEXexcGood2" xfId="165" xr:uid="{00000000-0005-0000-0000-000098000000}"/>
    <cellStyle name="SAPBEXexcGood2 2" xfId="318" xr:uid="{DCCC6048-2A67-4A83-B2A0-9487DA4EA639}"/>
    <cellStyle name="SAPBEXexcGood3" xfId="166" xr:uid="{00000000-0005-0000-0000-000099000000}"/>
    <cellStyle name="SAPBEXexcGood3 2" xfId="319" xr:uid="{603B918D-A502-4777-8BAF-E57C2062A3AF}"/>
    <cellStyle name="SAPBEXfilterDrill" xfId="167" xr:uid="{00000000-0005-0000-0000-00009A000000}"/>
    <cellStyle name="SAPBEXfilterItem" xfId="168" xr:uid="{00000000-0005-0000-0000-00009B000000}"/>
    <cellStyle name="SAPBEXfilterItem 2" xfId="169" xr:uid="{00000000-0005-0000-0000-00009C000000}"/>
    <cellStyle name="SAPBEXfilterItem 2 2" xfId="320" xr:uid="{6B1DDD06-6CB3-4C68-9626-4C93AA4D9764}"/>
    <cellStyle name="SAPBEXfilterItem_2009-09-01_GLOBE_CFWC_Management_Reporting_Package_v2.0.5.6_wasserfall" xfId="170" xr:uid="{00000000-0005-0000-0000-00009D000000}"/>
    <cellStyle name="SAPBEXfilterText" xfId="171" xr:uid="{00000000-0005-0000-0000-00009E000000}"/>
    <cellStyle name="SAPBEXfilterText 2" xfId="172" xr:uid="{00000000-0005-0000-0000-00009F000000}"/>
    <cellStyle name="SAPBEXfilterText_ChangeLog" xfId="173" xr:uid="{00000000-0005-0000-0000-0000A0000000}"/>
    <cellStyle name="SAPBEXformats" xfId="10" xr:uid="{00000000-0005-0000-0000-0000A1000000}"/>
    <cellStyle name="SAPBEXformats 10" xfId="274" xr:uid="{00000000-0005-0000-0000-0000A2000000}"/>
    <cellStyle name="SAPBEXformats 10 2" xfId="386" xr:uid="{451FE8C4-034C-40A1-9DB4-5C7BC4E46644}"/>
    <cellStyle name="SAPBEXformats 10 3" xfId="421" xr:uid="{C8C40084-961D-4C2C-8FC1-4872B8202006}"/>
    <cellStyle name="SAPBEXformats 11" xfId="277" xr:uid="{00000000-0005-0000-0000-0000A3000000}"/>
    <cellStyle name="SAPBEXformats 11 2" xfId="389" xr:uid="{65262E77-229D-43E9-B16D-76EEC10D1EF7}"/>
    <cellStyle name="SAPBEXformats 12" xfId="285" xr:uid="{947D3E48-DE9B-4F76-AB24-AD960B64415E}"/>
    <cellStyle name="SAPBEXformats 2" xfId="21" xr:uid="{00000000-0005-0000-0000-0000A4000000}"/>
    <cellStyle name="SAPBEXformats 2 2" xfId="293" xr:uid="{D1715D95-2435-49CA-8637-E2AA0B050813}"/>
    <cellStyle name="SAPBEXformats 2 3" xfId="350" xr:uid="{A0BAA7DD-4EF6-4027-AB30-4326738E2336}"/>
    <cellStyle name="SAPBEXformats 3" xfId="16" xr:uid="{00000000-0005-0000-0000-0000A5000000}"/>
    <cellStyle name="SAPBEXformats 3 2" xfId="288" xr:uid="{C9F23E84-DAAB-43AA-9E51-A5EC468AB5AD}"/>
    <cellStyle name="SAPBEXformats 3 3" xfId="284" xr:uid="{4DA5943B-1209-4A78-83DB-AF7EABDE695D}"/>
    <cellStyle name="SAPBEXformats 4" xfId="24" xr:uid="{00000000-0005-0000-0000-0000A6000000}"/>
    <cellStyle name="SAPBEXformats 4 2" xfId="296" xr:uid="{C719AC46-3B89-43CA-880B-AE14B72B8361}"/>
    <cellStyle name="SAPBEXformats 4 3" xfId="321" xr:uid="{A2125F4B-1E51-4EB8-9021-1F106305F519}"/>
    <cellStyle name="SAPBEXformats 5" xfId="257" xr:uid="{00000000-0005-0000-0000-0000A7000000}"/>
    <cellStyle name="SAPBEXformats 5 2" xfId="369" xr:uid="{64A64E9C-A88F-45A2-B5B4-F5405EAF6BD7}"/>
    <cellStyle name="SAPBEXformats 5 3" xfId="404" xr:uid="{AC64F19F-A535-4953-AB4E-26EE52EA601B}"/>
    <cellStyle name="SAPBEXformats 6" xfId="266" xr:uid="{00000000-0005-0000-0000-0000A8000000}"/>
    <cellStyle name="SAPBEXformats 6 2" xfId="378" xr:uid="{A199AE8B-11D4-4864-A741-AC4A7B559971}"/>
    <cellStyle name="SAPBEXformats 6 3" xfId="413" xr:uid="{E939AE6C-B753-4332-A78D-473D5521A432}"/>
    <cellStyle name="SAPBEXformats 7" xfId="264" xr:uid="{00000000-0005-0000-0000-0000A9000000}"/>
    <cellStyle name="SAPBEXformats 7 2" xfId="376" xr:uid="{72E02541-5ADE-47B8-B91C-E4CE5899A8FA}"/>
    <cellStyle name="SAPBEXformats 7 3" xfId="411" xr:uid="{DFACCB9D-C2A4-41C2-9F1B-E5BF0D9BFA80}"/>
    <cellStyle name="SAPBEXformats 8" xfId="272" xr:uid="{00000000-0005-0000-0000-0000AA000000}"/>
    <cellStyle name="SAPBEXformats 8 2" xfId="384" xr:uid="{A10B9077-FF41-4BDC-982B-6A3F1429DFCA}"/>
    <cellStyle name="SAPBEXformats 8 3" xfId="419" xr:uid="{8A850AAB-5165-43E4-A9E5-4148AE8C131D}"/>
    <cellStyle name="SAPBEXformats 9" xfId="273" xr:uid="{00000000-0005-0000-0000-0000AB000000}"/>
    <cellStyle name="SAPBEXformats 9 2" xfId="385" xr:uid="{5171916A-6AD1-4716-8BD8-2BFEB668811C}"/>
    <cellStyle name="SAPBEXformats 9 3" xfId="420" xr:uid="{82D70FAB-F606-43B5-9D7E-1F03E6BB847A}"/>
    <cellStyle name="SAPBEXheaderItem" xfId="174" xr:uid="{00000000-0005-0000-0000-0000AC000000}"/>
    <cellStyle name="SAPBEXheaderText" xfId="175" xr:uid="{00000000-0005-0000-0000-0000AD000000}"/>
    <cellStyle name="SAPBEXHLevel0" xfId="176" xr:uid="{00000000-0005-0000-0000-0000AE000000}"/>
    <cellStyle name="SAPBEXHLevel0 2" xfId="177" xr:uid="{00000000-0005-0000-0000-0000AF000000}"/>
    <cellStyle name="SAPBEXHLevel0 2 2" xfId="323" xr:uid="{8F5C78ED-8EC1-4940-B0C4-634163EA6452}"/>
    <cellStyle name="SAPBEXHLevel0 2 3" xfId="391" xr:uid="{C17C14B2-6A4F-4657-AC04-75518EEE9547}"/>
    <cellStyle name="SAPBEXHLevel0 3" xfId="178" xr:uid="{00000000-0005-0000-0000-0000B0000000}"/>
    <cellStyle name="SAPBEXHLevel0 3 2" xfId="324" xr:uid="{25F1AA09-B711-4080-9669-1658D40A7CF0}"/>
    <cellStyle name="SAPBEXHLevel0 3 3" xfId="392" xr:uid="{016F53DE-5A48-42CB-8FAB-EAB8CC931093}"/>
    <cellStyle name="SAPBEXHLevel0 4" xfId="322" xr:uid="{F9C1B186-EC37-43A8-BDAE-9D56C49A2CEB}"/>
    <cellStyle name="SAPBEXHLevel0 5" xfId="390" xr:uid="{9340E48C-9BE9-4BDA-9F7E-2105F50C1FB5}"/>
    <cellStyle name="SAPBEXHLevel0_ChangeLog" xfId="179" xr:uid="{00000000-0005-0000-0000-0000B1000000}"/>
    <cellStyle name="SAPBEXHLevel0X" xfId="180" xr:uid="{00000000-0005-0000-0000-0000B2000000}"/>
    <cellStyle name="SAPBEXHLevel0X 2" xfId="181" xr:uid="{00000000-0005-0000-0000-0000B3000000}"/>
    <cellStyle name="SAPBEXHLevel0X 2 2" xfId="326" xr:uid="{04D8DE1B-F440-4EC9-94B6-6D40AC4A408C}"/>
    <cellStyle name="SAPBEXHLevel0X 3" xfId="182" xr:uid="{00000000-0005-0000-0000-0000B4000000}"/>
    <cellStyle name="SAPBEXHLevel0X 3 2" xfId="327" xr:uid="{E537BACB-AF8D-4D64-841F-02C39A8B1FC8}"/>
    <cellStyle name="SAPBEXHLevel0X 4" xfId="183" xr:uid="{00000000-0005-0000-0000-0000B5000000}"/>
    <cellStyle name="SAPBEXHLevel0X 4 2" xfId="328" xr:uid="{7AAAB2C5-7CCD-498D-9FE5-63EAD59E21FA}"/>
    <cellStyle name="SAPBEXHLevel0X 5" xfId="325" xr:uid="{93634D63-160C-4163-95A2-B4FC9DA01400}"/>
    <cellStyle name="SAPBEXHLevel0X_Beispiel CF-Überleitung SG1-MG Vertrieb" xfId="184" xr:uid="{00000000-0005-0000-0000-0000B6000000}"/>
    <cellStyle name="SAPBEXHLevel1" xfId="185" xr:uid="{00000000-0005-0000-0000-0000B7000000}"/>
    <cellStyle name="SAPBEXHLevel1 2" xfId="186" xr:uid="{00000000-0005-0000-0000-0000B8000000}"/>
    <cellStyle name="SAPBEXHLevel1 2 2" xfId="330" xr:uid="{F45B1B08-FAC3-4F18-A778-09D646A33F06}"/>
    <cellStyle name="SAPBEXHLevel1 2 3" xfId="394" xr:uid="{C5CE7DFB-8064-4D20-B87E-904FB8233E82}"/>
    <cellStyle name="SAPBEXHLevel1 3" xfId="187" xr:uid="{00000000-0005-0000-0000-0000B9000000}"/>
    <cellStyle name="SAPBEXHLevel1 3 2" xfId="331" xr:uid="{A4BE96F3-6A0A-4AE7-BA6D-E2A7B2BB66F3}"/>
    <cellStyle name="SAPBEXHLevel1 3 3" xfId="395" xr:uid="{6BC8740D-EE05-43BB-A6FE-ABDBCBDD570D}"/>
    <cellStyle name="SAPBEXHLevel1 4" xfId="329" xr:uid="{0589648C-FEA8-4BD0-9570-59365ABD9B75}"/>
    <cellStyle name="SAPBEXHLevel1 5" xfId="393" xr:uid="{7C53BA6F-64B9-4313-9581-D92CA2A8DDA2}"/>
    <cellStyle name="SAPBEXHLevel1_ChangeLog" xfId="188" xr:uid="{00000000-0005-0000-0000-0000BA000000}"/>
    <cellStyle name="SAPBEXHLevel1X" xfId="189" xr:uid="{00000000-0005-0000-0000-0000BB000000}"/>
    <cellStyle name="SAPBEXHLevel1X 2" xfId="190" xr:uid="{00000000-0005-0000-0000-0000BC000000}"/>
    <cellStyle name="SAPBEXHLevel1X 2 2" xfId="333" xr:uid="{6F8D4176-578D-468E-A6F1-55CEEC777C76}"/>
    <cellStyle name="SAPBEXHLevel1X 3" xfId="191" xr:uid="{00000000-0005-0000-0000-0000BD000000}"/>
    <cellStyle name="SAPBEXHLevel1X 3 2" xfId="334" xr:uid="{DED3AF68-60B5-48F3-8A21-FEFEFA3BCC34}"/>
    <cellStyle name="SAPBEXHLevel1X 4" xfId="192" xr:uid="{00000000-0005-0000-0000-0000BE000000}"/>
    <cellStyle name="SAPBEXHLevel1X 4 2" xfId="335" xr:uid="{0522D6B9-0A4B-4C5F-ACCC-202748EB7686}"/>
    <cellStyle name="SAPBEXHLevel1X 5" xfId="332" xr:uid="{3468C8DD-847F-4A94-BD23-C3E3B94600B7}"/>
    <cellStyle name="SAPBEXHLevel1X_Beispiel CF-Überleitung SG1-MG Vertrieb" xfId="193" xr:uid="{00000000-0005-0000-0000-0000BF000000}"/>
    <cellStyle name="SAPBEXHLevel2" xfId="194" xr:uid="{00000000-0005-0000-0000-0000C0000000}"/>
    <cellStyle name="SAPBEXHLevel2 2" xfId="195" xr:uid="{00000000-0005-0000-0000-0000C1000000}"/>
    <cellStyle name="SAPBEXHLevel2 2 2" xfId="337" xr:uid="{6811C937-EF43-4C15-B8EF-450375DC5ECD}"/>
    <cellStyle name="SAPBEXHLevel2 2 3" xfId="397" xr:uid="{C63A5AC6-B0B2-43F1-B62A-39DD7A5CB221}"/>
    <cellStyle name="SAPBEXHLevel2 3" xfId="196" xr:uid="{00000000-0005-0000-0000-0000C2000000}"/>
    <cellStyle name="SAPBEXHLevel2 3 2" xfId="338" xr:uid="{436042CC-7CE8-4CDB-9F7D-10179719AFE6}"/>
    <cellStyle name="SAPBEXHLevel2 3 3" xfId="398" xr:uid="{85A4C492-3A6F-44A0-8A0A-2E1ACD76F7BE}"/>
    <cellStyle name="SAPBEXHLevel2 4" xfId="336" xr:uid="{C154FE88-B668-45DB-8BD6-138EAA6974C0}"/>
    <cellStyle name="SAPBEXHLevel2 5" xfId="396" xr:uid="{3213C461-5007-4ED7-8C13-032D04EFD8B2}"/>
    <cellStyle name="SAPBEXHLevel2_ChangeLog" xfId="197" xr:uid="{00000000-0005-0000-0000-0000C3000000}"/>
    <cellStyle name="SAPBEXHLevel2X" xfId="198" xr:uid="{00000000-0005-0000-0000-0000C4000000}"/>
    <cellStyle name="SAPBEXHLevel2X 2" xfId="199" xr:uid="{00000000-0005-0000-0000-0000C5000000}"/>
    <cellStyle name="SAPBEXHLevel2X 2 2" xfId="340" xr:uid="{5EDDACEE-94BF-4923-97ED-3514FACFEA83}"/>
    <cellStyle name="SAPBEXHLevel2X 3" xfId="200" xr:uid="{00000000-0005-0000-0000-0000C6000000}"/>
    <cellStyle name="SAPBEXHLevel2X 3 2" xfId="341" xr:uid="{00C4BC6A-5B1C-4E85-8C90-879361072347}"/>
    <cellStyle name="SAPBEXHLevel2X 4" xfId="339" xr:uid="{6B16342A-FBA1-4942-B200-D40ED3817FDC}"/>
    <cellStyle name="SAPBEXHLevel2X_ChangeLog" xfId="201" xr:uid="{00000000-0005-0000-0000-0000C7000000}"/>
    <cellStyle name="SAPBEXHLevel3" xfId="202" xr:uid="{00000000-0005-0000-0000-0000C8000000}"/>
    <cellStyle name="SAPBEXHLevel3 2" xfId="203" xr:uid="{00000000-0005-0000-0000-0000C9000000}"/>
    <cellStyle name="SAPBEXHLevel3 2 2" xfId="343" xr:uid="{B7C982E6-3D8A-4945-A905-25925EF3ADED}"/>
    <cellStyle name="SAPBEXHLevel3 2 3" xfId="400" xr:uid="{B75DC724-DB57-4453-9E6B-D9D18061E874}"/>
    <cellStyle name="SAPBEXHLevel3 3" xfId="204" xr:uid="{00000000-0005-0000-0000-0000CA000000}"/>
    <cellStyle name="SAPBEXHLevel3 3 2" xfId="344" xr:uid="{1B30A5C3-ED20-4960-A51C-E02B68CC541C}"/>
    <cellStyle name="SAPBEXHLevel3 3 3" xfId="401" xr:uid="{33807B12-E680-4193-A869-19A139230B38}"/>
    <cellStyle name="SAPBEXHLevel3 4" xfId="342" xr:uid="{E7039999-91E3-468F-968A-AF59D6EF2684}"/>
    <cellStyle name="SAPBEXHLevel3 5" xfId="399" xr:uid="{4CAB2F9A-8957-4040-969A-28BE1A167185}"/>
    <cellStyle name="SAPBEXHLevel3_ChangeLog" xfId="205" xr:uid="{00000000-0005-0000-0000-0000CB000000}"/>
    <cellStyle name="SAPBEXHLevel3X" xfId="206" xr:uid="{00000000-0005-0000-0000-0000CC000000}"/>
    <cellStyle name="SAPBEXHLevel3X 2" xfId="207" xr:uid="{00000000-0005-0000-0000-0000CD000000}"/>
    <cellStyle name="SAPBEXHLevel3X 2 2" xfId="346" xr:uid="{CFF135A2-A931-45B6-A88C-33853EF3EE42}"/>
    <cellStyle name="SAPBEXHLevel3X 3" xfId="208" xr:uid="{00000000-0005-0000-0000-0000CE000000}"/>
    <cellStyle name="SAPBEXHLevel3X 3 2" xfId="347" xr:uid="{788EC4AB-C31F-4D31-B7F1-F171ED95CD92}"/>
    <cellStyle name="SAPBEXHLevel3X 4" xfId="345" xr:uid="{14F9420F-F938-4531-BEA1-0D81E5495222}"/>
    <cellStyle name="SAPBEXHLevel3X_ChangeLog" xfId="209" xr:uid="{00000000-0005-0000-0000-0000CF000000}"/>
    <cellStyle name="SAPBEXinputData" xfId="210" xr:uid="{00000000-0005-0000-0000-0000D0000000}"/>
    <cellStyle name="SAPBEXinputData 2" xfId="211" xr:uid="{00000000-0005-0000-0000-0000D1000000}"/>
    <cellStyle name="SAPBEXinputData_ChangeLog" xfId="212" xr:uid="{00000000-0005-0000-0000-0000D2000000}"/>
    <cellStyle name="SAPBEXresData" xfId="213" xr:uid="{00000000-0005-0000-0000-0000D3000000}"/>
    <cellStyle name="SAPBEXresData 2" xfId="351" xr:uid="{D1187FEE-EAC2-414F-9539-F29D180A5035}"/>
    <cellStyle name="SAPBEXresDataEmph" xfId="214" xr:uid="{00000000-0005-0000-0000-0000D4000000}"/>
    <cellStyle name="SAPBEXresDataEmph 2" xfId="352" xr:uid="{856B0215-5DCD-444D-B2BC-6CC5E6253C78}"/>
    <cellStyle name="SAPBEXresItem" xfId="215" xr:uid="{00000000-0005-0000-0000-0000D5000000}"/>
    <cellStyle name="SAPBEXresItem 2" xfId="353" xr:uid="{E78812C7-95DE-477D-8F22-CED5838F9FFD}"/>
    <cellStyle name="SAPBEXresItemX" xfId="216" xr:uid="{00000000-0005-0000-0000-0000D6000000}"/>
    <cellStyle name="SAPBEXresItemX 2" xfId="354" xr:uid="{09F13B97-CB9A-48CD-B5A8-2D067461A218}"/>
    <cellStyle name="SAPBEXstdData" xfId="11" xr:uid="{00000000-0005-0000-0000-0000D7000000}"/>
    <cellStyle name="SAPBEXstdData 10" xfId="267" xr:uid="{00000000-0005-0000-0000-0000D8000000}"/>
    <cellStyle name="SAPBEXstdData 10 2" xfId="379" xr:uid="{5C64B731-4806-4CB7-809C-3612AAFFD090}"/>
    <cellStyle name="SAPBEXstdData 10 3" xfId="414" xr:uid="{0FDD7560-2EBD-4D5A-AE07-9F8D4952EBAD}"/>
    <cellStyle name="SAPBEXstdData 11" xfId="275" xr:uid="{00000000-0005-0000-0000-0000D9000000}"/>
    <cellStyle name="SAPBEXstdData 11 2" xfId="387" xr:uid="{60C20E05-5259-434B-A181-BEB6C75ABE4F}"/>
    <cellStyle name="SAPBEXstdData 12" xfId="286" xr:uid="{1F4D1A01-EEDF-4E61-B8F6-53D168731456}"/>
    <cellStyle name="SAPBEXstdData 2" xfId="22" xr:uid="{00000000-0005-0000-0000-0000DA000000}"/>
    <cellStyle name="SAPBEXstdData 2 2" xfId="217" xr:uid="{00000000-0005-0000-0000-0000DB000000}"/>
    <cellStyle name="SAPBEXstdData 2 2 2" xfId="355" xr:uid="{29578C7B-D0C2-4B55-95E1-92389232B391}"/>
    <cellStyle name="SAPBEXstdData 2 3" xfId="294" xr:uid="{D95F86DC-E717-4DD9-9A48-0C15187633C9}"/>
    <cellStyle name="SAPBEXstdData 2 4" xfId="349" xr:uid="{A2085193-0416-4A55-A372-C5AB22712680}"/>
    <cellStyle name="SAPBEXstdData 3" xfId="19" xr:uid="{00000000-0005-0000-0000-0000DC000000}"/>
    <cellStyle name="SAPBEXstdData 3 2" xfId="291" xr:uid="{B74EA20A-9F93-436B-B192-5FF64A08A92F}"/>
    <cellStyle name="SAPBEXstdData 3 3" xfId="363" xr:uid="{D71FD2DE-D852-4F4D-A24C-392238B55F27}"/>
    <cellStyle name="SAPBEXstdData 4" xfId="20" xr:uid="{00000000-0005-0000-0000-0000DD000000}"/>
    <cellStyle name="SAPBEXstdData 4 2" xfId="292" xr:uid="{095E6E74-B446-47B1-B497-C72D83DECDCC}"/>
    <cellStyle name="SAPBEXstdData 4 3" xfId="360" xr:uid="{8CE2E254-6065-4D53-B20F-DE8CA6238E81}"/>
    <cellStyle name="SAPBEXstdData 5" xfId="262" xr:uid="{00000000-0005-0000-0000-0000DE000000}"/>
    <cellStyle name="SAPBEXstdData 5 2" xfId="374" xr:uid="{4C2CEDC2-F0C6-4A0E-A24A-B292BDE80DA3}"/>
    <cellStyle name="SAPBEXstdData 5 3" xfId="409" xr:uid="{86160A56-3B3A-4F7E-8B52-2A9689FC8ED6}"/>
    <cellStyle name="SAPBEXstdData 6" xfId="258" xr:uid="{00000000-0005-0000-0000-0000DF000000}"/>
    <cellStyle name="SAPBEXstdData 6 2" xfId="370" xr:uid="{EFF892BB-5462-4989-9B7A-FB52F531E6B2}"/>
    <cellStyle name="SAPBEXstdData 6 3" xfId="405" xr:uid="{7AF2BE32-F6FB-479C-9C84-186A5C11B3F9}"/>
    <cellStyle name="SAPBEXstdData 7" xfId="261" xr:uid="{00000000-0005-0000-0000-0000E0000000}"/>
    <cellStyle name="SAPBEXstdData 7 2" xfId="373" xr:uid="{40479F31-93AE-43DF-AF57-9351123FDABE}"/>
    <cellStyle name="SAPBEXstdData 7 3" xfId="408" xr:uid="{6249FCE0-5EF4-49D5-92BF-F493235512F3}"/>
    <cellStyle name="SAPBEXstdData 8" xfId="271" xr:uid="{00000000-0005-0000-0000-0000E1000000}"/>
    <cellStyle name="SAPBEXstdData 8 2" xfId="383" xr:uid="{80DBAF3F-7F97-4C85-944B-F388B74B2C56}"/>
    <cellStyle name="SAPBEXstdData 8 3" xfId="418" xr:uid="{2717D3BA-419E-47A3-BDC6-0F80314D53CF}"/>
    <cellStyle name="SAPBEXstdData 9" xfId="268" xr:uid="{00000000-0005-0000-0000-0000E2000000}"/>
    <cellStyle name="SAPBEXstdData 9 2" xfId="380" xr:uid="{2BF176AA-4530-480D-8A8E-DADA1DCD586D}"/>
    <cellStyle name="SAPBEXstdData 9 3" xfId="415" xr:uid="{ECE30A07-1DAE-4D66-8E74-D8181DE3019A}"/>
    <cellStyle name="SAPBEXstdData_2009-09-01_GLOBE_CFWC_Management_Reporting_Package_v2.0.5.6_wasserfall" xfId="218" xr:uid="{00000000-0005-0000-0000-0000E3000000}"/>
    <cellStyle name="SAPBEXstdDataEmph" xfId="219" xr:uid="{00000000-0005-0000-0000-0000E4000000}"/>
    <cellStyle name="SAPBEXstdDataEmph 2" xfId="356" xr:uid="{F732446E-26E2-4000-AC63-BF117E2DB5F0}"/>
    <cellStyle name="SAPBEXstdDataEmph 3" xfId="402" xr:uid="{022964BC-CFC6-47A9-8A4B-6F4478948378}"/>
    <cellStyle name="SAPBEXstdItem" xfId="2" xr:uid="{00000000-0005-0000-0000-0000E5000000}"/>
    <cellStyle name="SAPBEXstdItem 10" xfId="260" xr:uid="{00000000-0005-0000-0000-0000E6000000}"/>
    <cellStyle name="SAPBEXstdItem 10 2" xfId="372" xr:uid="{FB1FB407-EFCE-43F0-BACE-B2AFF3782BC1}"/>
    <cellStyle name="SAPBEXstdItem 10 3" xfId="407" xr:uid="{F9F678A9-DC88-420E-91CA-40500EBF052A}"/>
    <cellStyle name="SAPBEXstdItem 11" xfId="276" xr:uid="{00000000-0005-0000-0000-0000E7000000}"/>
    <cellStyle name="SAPBEXstdItem 11 2" xfId="388" xr:uid="{B20E81F4-B3F4-4E07-B6D7-C2945C9715C2}"/>
    <cellStyle name="SAPBEXstdItem 12" xfId="283" xr:uid="{0A8385CF-150A-4404-9057-5CEE8FAAD188}"/>
    <cellStyle name="SAPBEXstdItem 2" xfId="17" xr:uid="{00000000-0005-0000-0000-0000E8000000}"/>
    <cellStyle name="SAPBEXstdItem 2 2" xfId="220" xr:uid="{00000000-0005-0000-0000-0000E9000000}"/>
    <cellStyle name="SAPBEXstdItem 2 2 2" xfId="357" xr:uid="{735D7A08-23D7-4EE1-94D7-0FA4E74742BC}"/>
    <cellStyle name="SAPBEXstdItem 2 3" xfId="289" xr:uid="{EE44A5AC-D1BB-4224-829F-C6C3449B22CD}"/>
    <cellStyle name="SAPBEXstdItem 2 4" xfId="365" xr:uid="{A2452FBF-0030-4FA8-90FE-1979891F55A7}"/>
    <cellStyle name="SAPBEXstdItem 3" xfId="23" xr:uid="{00000000-0005-0000-0000-0000EA000000}"/>
    <cellStyle name="SAPBEXstdItem 3 2" xfId="295" xr:uid="{FABBD898-1547-49E7-99BA-2B1A78C9F87E}"/>
    <cellStyle name="SAPBEXstdItem 3 3" xfId="348" xr:uid="{1EC6F5AA-2D59-4E38-A7D1-E9F54D1E593E}"/>
    <cellStyle name="SAPBEXstdItem 4" xfId="18" xr:uid="{00000000-0005-0000-0000-0000EB000000}"/>
    <cellStyle name="SAPBEXstdItem 4 2" xfId="290" xr:uid="{CF8A4A85-8B6D-4943-8565-A0C3F51A5BAC}"/>
    <cellStyle name="SAPBEXstdItem 4 3" xfId="364" xr:uid="{504E953F-D1A9-4680-9792-B19351FC8757}"/>
    <cellStyle name="SAPBEXstdItem 5" xfId="263" xr:uid="{00000000-0005-0000-0000-0000EC000000}"/>
    <cellStyle name="SAPBEXstdItem 5 2" xfId="375" xr:uid="{204A6388-F70E-4120-8378-73413CFA1C18}"/>
    <cellStyle name="SAPBEXstdItem 5 3" xfId="410" xr:uid="{AB283917-D7DF-45A0-9F93-4BB713F5A8A4}"/>
    <cellStyle name="SAPBEXstdItem 6" xfId="265" xr:uid="{00000000-0005-0000-0000-0000ED000000}"/>
    <cellStyle name="SAPBEXstdItem 6 2" xfId="377" xr:uid="{A34E1D5B-4BAE-468C-BC02-42DE32EE8617}"/>
    <cellStyle name="SAPBEXstdItem 6 3" xfId="412" xr:uid="{D14775C4-8FE1-40FC-A5E1-F2C3638AC41B}"/>
    <cellStyle name="SAPBEXstdItem 7" xfId="269" xr:uid="{00000000-0005-0000-0000-0000EE000000}"/>
    <cellStyle name="SAPBEXstdItem 7 2" xfId="381" xr:uid="{9FC56DCA-909F-4D26-A39D-3ADFA3CEBC78}"/>
    <cellStyle name="SAPBEXstdItem 7 3" xfId="416" xr:uid="{3B368638-0193-4DC6-B589-2C87CCA9E469}"/>
    <cellStyle name="SAPBEXstdItem 8" xfId="270" xr:uid="{00000000-0005-0000-0000-0000EF000000}"/>
    <cellStyle name="SAPBEXstdItem 8 2" xfId="382" xr:uid="{D11A6C8F-6FD8-4821-A536-A1DB929567FD}"/>
    <cellStyle name="SAPBEXstdItem 8 3" xfId="417" xr:uid="{B13DCE18-F57D-4378-A3A3-EE3E8395D2DC}"/>
    <cellStyle name="SAPBEXstdItem 9" xfId="259" xr:uid="{00000000-0005-0000-0000-0000F0000000}"/>
    <cellStyle name="SAPBEXstdItem 9 2" xfId="371" xr:uid="{86CCBD44-00AF-47E8-BFE8-D8F96BD6DEFE}"/>
    <cellStyle name="SAPBEXstdItem 9 3" xfId="406" xr:uid="{E716B607-A67D-4E09-BD5C-8275BCCF6F77}"/>
    <cellStyle name="SAPBEXstdItem_Beispiel CF-Überleitung SG1-MG Vertrieb" xfId="221" xr:uid="{00000000-0005-0000-0000-0000F1000000}"/>
    <cellStyle name="SAPBEXstdItemX" xfId="222" xr:uid="{00000000-0005-0000-0000-0000F2000000}"/>
    <cellStyle name="SAPBEXstdItemX 2" xfId="223" xr:uid="{00000000-0005-0000-0000-0000F3000000}"/>
    <cellStyle name="SAPBEXstdItemX 2 2" xfId="359" xr:uid="{12646C40-6CC3-499F-A855-490D77318EC6}"/>
    <cellStyle name="SAPBEXstdItemX 3" xfId="358" xr:uid="{D95588BA-1C94-4DAE-82C7-0B45D6BB99E1}"/>
    <cellStyle name="SAPBEXstdItemX 4" xfId="403" xr:uid="{F07AF3D1-67A7-4182-8D33-3BC41E3D6FC0}"/>
    <cellStyle name="SAPBEXstdItemX_Beispiel CF-Überleitung SG1-MG Vertrieb" xfId="224" xr:uid="{00000000-0005-0000-0000-0000F4000000}"/>
    <cellStyle name="SAPBEXtitle" xfId="225" xr:uid="{00000000-0005-0000-0000-0000F5000000}"/>
    <cellStyle name="SAPBEXundefined" xfId="226" xr:uid="{00000000-0005-0000-0000-0000F6000000}"/>
    <cellStyle name="SAPBEXundefined 2" xfId="361" xr:uid="{9FB85217-8DBF-4229-93D7-1975F22206D6}"/>
    <cellStyle name="SAPLocked" xfId="227" xr:uid="{00000000-0005-0000-0000-0000F7000000}"/>
    <cellStyle name="SAPLocked 2" xfId="362" xr:uid="{4BC20013-0C94-4BD8-86B8-44C1AAD26440}"/>
    <cellStyle name="Schlecht" xfId="228" xr:uid="{00000000-0005-0000-0000-0000F8000000}"/>
    <cellStyle name="SEM-BPS-key" xfId="229" xr:uid="{00000000-0005-0000-0000-0000F9000000}"/>
    <cellStyle name="Správně" xfId="230" xr:uid="{00000000-0005-0000-0000-0000FA000000}"/>
    <cellStyle name="Standard" xfId="0" builtinId="0"/>
    <cellStyle name="Standard 2" xfId="8" xr:uid="{00000000-0005-0000-0000-0000FC000000}"/>
    <cellStyle name="Standard 21" xfId="6" xr:uid="{00000000-0005-0000-0000-0000FD000000}"/>
    <cellStyle name="Standard 3" xfId="231" xr:uid="{00000000-0005-0000-0000-0000FE000000}"/>
    <cellStyle name="Standard 4" xfId="4" xr:uid="{00000000-0005-0000-0000-0000FF000000}"/>
    <cellStyle name="Standard 5" xfId="281" xr:uid="{F2887085-D44E-4B9F-A7A0-81978A632CFB}"/>
    <cellStyle name="Standard_Operational_KPIs_Segmented" xfId="13" xr:uid="{00000000-0005-0000-0000-000000010000}"/>
    <cellStyle name="Stil 1" xfId="232" xr:uid="{00000000-0005-0000-0000-000001010000}"/>
    <cellStyle name="Text upozornění" xfId="233" xr:uid="{00000000-0005-0000-0000-000002010000}"/>
    <cellStyle name="Überschrift" xfId="234" xr:uid="{00000000-0005-0000-0000-000003010000}"/>
    <cellStyle name="Überschrift 1" xfId="235" xr:uid="{00000000-0005-0000-0000-000004010000}"/>
    <cellStyle name="Überschrift 2" xfId="236" xr:uid="{00000000-0005-0000-0000-000005010000}"/>
    <cellStyle name="Überschrift 3" xfId="237" xr:uid="{00000000-0005-0000-0000-000006010000}"/>
    <cellStyle name="Überschrift 4" xfId="238" xr:uid="{00000000-0005-0000-0000-000007010000}"/>
    <cellStyle name="Undefiniert" xfId="239" xr:uid="{00000000-0005-0000-0000-000008010000}"/>
    <cellStyle name="Undefiniert 2" xfId="240" xr:uid="{00000000-0005-0000-0000-000009010000}"/>
    <cellStyle name="Verknüpfte Zelle" xfId="241" xr:uid="{00000000-0005-0000-0000-00000A010000}"/>
    <cellStyle name="Vstup" xfId="242" xr:uid="{00000000-0005-0000-0000-00000B010000}"/>
    <cellStyle name="Vstup 2" xfId="366" xr:uid="{DBCB963B-6B73-42DD-8444-42E7C5A488B9}"/>
    <cellStyle name="Výpočet" xfId="243" xr:uid="{00000000-0005-0000-0000-00000C010000}"/>
    <cellStyle name="Výpočet 2" xfId="367" xr:uid="{51516B6F-396F-4A76-83B5-753FEF8C1DEE}"/>
    <cellStyle name="Výstup" xfId="244" xr:uid="{00000000-0005-0000-0000-00000D010000}"/>
    <cellStyle name="Výstup 2" xfId="368" xr:uid="{6D66F745-3333-4225-85EE-0D16F6C5774A}"/>
    <cellStyle name="Vysvětlující text" xfId="245" xr:uid="{00000000-0005-0000-0000-00000E010000}"/>
    <cellStyle name="Warnender Text" xfId="246" xr:uid="{00000000-0005-0000-0000-00000F010000}"/>
    <cellStyle name="Warnender Text 2" xfId="247" xr:uid="{00000000-0005-0000-0000-000010010000}"/>
    <cellStyle name="Zelle überprüfen" xfId="248" xr:uid="{00000000-0005-0000-0000-000011010000}"/>
    <cellStyle name="Zvýraznění 1" xfId="249" xr:uid="{00000000-0005-0000-0000-000012010000}"/>
    <cellStyle name="Zvýraznění 2" xfId="250" xr:uid="{00000000-0005-0000-0000-000013010000}"/>
    <cellStyle name="Zvýraznění 3" xfId="251" xr:uid="{00000000-0005-0000-0000-000014010000}"/>
    <cellStyle name="Zvýraznění 4" xfId="252" xr:uid="{00000000-0005-0000-0000-000015010000}"/>
    <cellStyle name="Zvýraznění 5" xfId="253" xr:uid="{00000000-0005-0000-0000-000016010000}"/>
    <cellStyle name="Zvýraznění 6" xfId="254" xr:uid="{00000000-0005-0000-0000-000017010000}"/>
  </cellStyles>
  <dxfs count="23">
    <dxf>
      <font>
        <b/>
        <color theme="1"/>
      </font>
      <border>
        <bottom style="thin">
          <color theme="5"/>
        </bottom>
        <vertical/>
        <horizontal/>
      </border>
    </dxf>
    <dxf>
      <font>
        <sz val="9"/>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8"/>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7"/>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8"/>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8"/>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7"/>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6"/>
        <color theme="1"/>
      </font>
      <border>
        <left style="thin">
          <color theme="5"/>
        </left>
        <right style="thin">
          <color theme="5"/>
        </right>
        <top style="thin">
          <color theme="5"/>
        </top>
        <bottom style="thin">
          <color theme="5"/>
        </bottom>
        <vertical/>
        <horizontal/>
      </border>
    </dxf>
    <dxf>
      <font>
        <b/>
        <color theme="1"/>
      </font>
      <border>
        <bottom style="thin">
          <color theme="5"/>
        </bottom>
        <vertical/>
        <horizontal/>
      </border>
    </dxf>
    <dxf>
      <font>
        <sz val="8"/>
        <color theme="1"/>
      </font>
      <border>
        <left style="thin">
          <color theme="5"/>
        </left>
        <right style="thin">
          <color theme="5"/>
        </right>
        <top style="thin">
          <color theme="5"/>
        </top>
        <bottom style="thin">
          <color theme="5"/>
        </bottom>
        <vertical/>
        <horizontal/>
      </border>
    </dxf>
    <dxf>
      <font>
        <sz val="10"/>
      </font>
    </dxf>
    <dxf>
      <font>
        <color theme="0"/>
      </font>
      <fill>
        <patternFill>
          <bgColor rgb="FFC00000"/>
        </patternFill>
      </fill>
    </dxf>
    <dxf>
      <border>
        <top style="thin">
          <color theme="0" tint="-0.14996795556505021"/>
        </top>
        <bottom style="thin">
          <color theme="0" tint="-0.14996795556505021"/>
        </bottom>
        <horizontal style="thin">
          <color theme="0" tint="-0.14996795556505021"/>
        </horizontal>
      </border>
    </dxf>
    <dxf>
      <font>
        <color theme="0"/>
      </font>
      <fill>
        <patternFill>
          <bgColor rgb="FFC00000"/>
        </patternFill>
      </fill>
    </dxf>
    <dxf>
      <border>
        <top style="thin">
          <color theme="0" tint="-4.9989318521683403E-2"/>
        </top>
        <bottom style="thin">
          <color theme="0" tint="-4.9989318521683403E-2"/>
        </bottom>
        <horizontal style="thin">
          <color theme="0" tint="-4.9989318521683403E-2"/>
        </horizontal>
      </border>
    </dxf>
    <dxf>
      <fill>
        <patternFill patternType="none">
          <bgColor auto="1"/>
        </patternFill>
      </fill>
    </dxf>
    <dxf>
      <font>
        <color theme="0"/>
      </font>
      <fill>
        <patternFill>
          <bgColor rgb="FFC00000"/>
        </patternFill>
      </fill>
    </dxf>
  </dxfs>
  <tableStyles count="12" defaultTableStyle="TableStyleMedium2" defaultPivotStyle="PivotStyleLight16">
    <tableStyle name="PivotTable Style 1" table="0" count="2" xr9:uid="{00000000-0011-0000-FFFF-FFFF00000000}">
      <tableStyleElement type="headerRow" dxfId="22"/>
      <tableStyleElement type="firstColumnStripe" dxfId="21"/>
    </tableStyle>
    <tableStyle name="PivotTable Style 2" table="0" count="2" xr9:uid="{00000000-0011-0000-FFFF-FFFF01000000}">
      <tableStyleElement type="wholeTable" dxfId="20"/>
      <tableStyleElement type="headerRow" dxfId="19"/>
    </tableStyle>
    <tableStyle name="PivotTable Style 3" table="0" count="2" xr9:uid="{00000000-0011-0000-FFFF-FFFF02000000}">
      <tableStyleElement type="wholeTable" dxfId="18"/>
      <tableStyleElement type="headerRow" dxfId="17"/>
    </tableStyle>
    <tableStyle name="Slicer Style 1" pivot="0" table="0" count="1" xr9:uid="{00000000-0011-0000-FFFF-FFFF03000000}">
      <tableStyleElement type="wholeTable" dxfId="16"/>
    </tableStyle>
    <tableStyle name="SlicerStyleDark2 2" pivot="0" table="0" count="2" xr9:uid="{00000000-0011-0000-FFFF-FFFF04000000}">
      <tableStyleElement type="wholeTable" dxfId="15"/>
      <tableStyleElement type="headerRow" dxfId="14"/>
    </tableStyle>
    <tableStyle name="SlicerStyleDark2 2 2" pivot="0" table="0" count="2" xr9:uid="{00000000-0011-0000-FFFF-FFFF05000000}">
      <tableStyleElement type="wholeTable" dxfId="13"/>
      <tableStyleElement type="headerRow" dxfId="12"/>
    </tableStyle>
    <tableStyle name="SlicerStyleDark2 2 2 2" pivot="0" table="0" count="2" xr9:uid="{00000000-0011-0000-FFFF-FFFF06000000}">
      <tableStyleElement type="wholeTable" dxfId="11"/>
      <tableStyleElement type="headerRow" dxfId="10"/>
    </tableStyle>
    <tableStyle name="SlicerStyleDark2 2 3" pivot="0" table="0" count="2" xr9:uid="{00000000-0011-0000-FFFF-FFFF07000000}">
      <tableStyleElement type="wholeTable" dxfId="9"/>
      <tableStyleElement type="headerRow" dxfId="8"/>
    </tableStyle>
    <tableStyle name="SlicerStyleDark2 2 3 2" pivot="0" table="0" count="2" xr9:uid="{00000000-0011-0000-FFFF-FFFF08000000}">
      <tableStyleElement type="wholeTable" dxfId="7"/>
      <tableStyleElement type="headerRow" dxfId="6"/>
    </tableStyle>
    <tableStyle name="SlicerStyleLight2 2" pivot="0" table="0" count="2" xr9:uid="{00000000-0011-0000-FFFF-FFFF09000000}">
      <tableStyleElement type="wholeTable" dxfId="5"/>
      <tableStyleElement type="headerRow" dxfId="4"/>
    </tableStyle>
    <tableStyle name="SlicerStyleLight2 2 2" pivot="0" table="0" count="2" xr9:uid="{00000000-0011-0000-FFFF-FFFF0A000000}">
      <tableStyleElement type="wholeTable" dxfId="3"/>
      <tableStyleElement type="headerRow" dxfId="2"/>
    </tableStyle>
    <tableStyle name="SlicerStyleLight2 2 2 2" pivot="0" table="0" count="2" xr9:uid="{00000000-0011-0000-FFFF-FFFF0B000000}">
      <tableStyleElement type="wholeTable" dxfId="1"/>
      <tableStyleElement type="headerRow" dxfId="0"/>
    </tableStyle>
  </tableStyles>
  <colors>
    <mruColors>
      <color rgb="FF1E7A67"/>
      <color rgb="FF225087"/>
      <color rgb="FF225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4"/>
          <c:order val="0"/>
          <c:spPr>
            <a:solidFill>
              <a:srgbClr val="B00402"/>
            </a:solidFill>
            <a:ln>
              <a:solidFill>
                <a:sysClr val="windowText" lastClr="000000"/>
              </a:solidFill>
            </a:ln>
          </c:spPr>
          <c:dPt>
            <c:idx val="0"/>
            <c:bubble3D val="0"/>
            <c:spPr>
              <a:solidFill>
                <a:srgbClr val="FFFFFF"/>
              </a:solidFill>
              <a:ln>
                <a:solidFill>
                  <a:sysClr val="windowText" lastClr="000000"/>
                </a:solidFill>
              </a:ln>
            </c:spPr>
            <c:extLst>
              <c:ext xmlns:c16="http://schemas.microsoft.com/office/drawing/2014/chart" uri="{C3380CC4-5D6E-409C-BE32-E72D297353CC}">
                <c16:uniqueId val="{00000001-6B96-4F9F-A446-A30070E90814}"/>
              </c:ext>
            </c:extLst>
          </c:dPt>
          <c:dPt>
            <c:idx val="1"/>
            <c:bubble3D val="0"/>
            <c:spPr>
              <a:solidFill>
                <a:sysClr val="windowText" lastClr="000000"/>
              </a:solidFill>
              <a:ln>
                <a:solidFill>
                  <a:sysClr val="windowText" lastClr="000000"/>
                </a:solidFill>
              </a:ln>
            </c:spPr>
            <c:extLst>
              <c:ext xmlns:c16="http://schemas.microsoft.com/office/drawing/2014/chart" uri="{C3380CC4-5D6E-409C-BE32-E72D297353CC}">
                <c16:uniqueId val="{00000003-6B96-4F9F-A446-A30070E90814}"/>
              </c:ext>
            </c:extLst>
          </c:dPt>
          <c:val>
            <c:numLit>
              <c:formatCode>General</c:formatCode>
              <c:ptCount val="2"/>
              <c:pt idx="0">
                <c:v>58</c:v>
              </c:pt>
              <c:pt idx="1">
                <c:v>42</c:v>
              </c:pt>
            </c:numLit>
          </c:val>
          <c:extLst>
            <c:ext xmlns:c16="http://schemas.microsoft.com/office/drawing/2014/chart" uri="{C3380CC4-5D6E-409C-BE32-E72D297353CC}">
              <c16:uniqueId val="{00000004-6B96-4F9F-A446-A30070E90814}"/>
            </c:ext>
          </c:extLst>
        </c:ser>
        <c:ser>
          <c:idx val="2"/>
          <c:order val="1"/>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6-6B96-4F9F-A446-A30070E90814}"/>
              </c:ext>
            </c:extLst>
          </c:dPt>
          <c:dPt>
            <c:idx val="1"/>
            <c:bubble3D val="0"/>
            <c:spPr>
              <a:solidFill>
                <a:schemeClr val="tx1"/>
              </a:solidFill>
              <a:ln>
                <a:solidFill>
                  <a:schemeClr val="tx1"/>
                </a:solidFill>
              </a:ln>
            </c:spPr>
            <c:extLst>
              <c:ext xmlns:c16="http://schemas.microsoft.com/office/drawing/2014/chart" uri="{C3380CC4-5D6E-409C-BE32-E72D297353CC}">
                <c16:uniqueId val="{00000008-6B96-4F9F-A446-A30070E90814}"/>
              </c:ext>
            </c:extLst>
          </c:dPt>
          <c:val>
            <c:numLit>
              <c:formatCode>General</c:formatCode>
              <c:ptCount val="2"/>
              <c:pt idx="0">
                <c:v>95</c:v>
              </c:pt>
              <c:pt idx="1">
                <c:v>5</c:v>
              </c:pt>
            </c:numLit>
          </c:val>
          <c:extLst>
            <c:ext xmlns:c16="http://schemas.microsoft.com/office/drawing/2014/chart" uri="{C3380CC4-5D6E-409C-BE32-E72D297353CC}">
              <c16:uniqueId val="{00000009-6B96-4F9F-A446-A30070E90814}"/>
            </c:ext>
          </c:extLst>
        </c:ser>
        <c:ser>
          <c:idx val="3"/>
          <c:order val="2"/>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B-6B96-4F9F-A446-A30070E90814}"/>
              </c:ext>
            </c:extLst>
          </c:dPt>
          <c:dPt>
            <c:idx val="1"/>
            <c:bubble3D val="0"/>
            <c:spPr>
              <a:solidFill>
                <a:schemeClr val="tx1"/>
              </a:solidFill>
              <a:ln>
                <a:solidFill>
                  <a:schemeClr val="tx1"/>
                </a:solidFill>
              </a:ln>
            </c:spPr>
            <c:extLst>
              <c:ext xmlns:c16="http://schemas.microsoft.com/office/drawing/2014/chart" uri="{C3380CC4-5D6E-409C-BE32-E72D297353CC}">
                <c16:uniqueId val="{0000000D-6B96-4F9F-A446-A30070E90814}"/>
              </c:ext>
            </c:extLst>
          </c:dPt>
          <c:val>
            <c:numLit>
              <c:formatCode>General</c:formatCode>
              <c:ptCount val="2"/>
              <c:pt idx="0">
                <c:v>95</c:v>
              </c:pt>
              <c:pt idx="1">
                <c:v>5</c:v>
              </c:pt>
            </c:numLit>
          </c:val>
          <c:extLst>
            <c:ext xmlns:c16="http://schemas.microsoft.com/office/drawing/2014/chart" uri="{C3380CC4-5D6E-409C-BE32-E72D297353CC}">
              <c16:uniqueId val="{0000000E-6B96-4F9F-A446-A30070E90814}"/>
            </c:ext>
          </c:extLst>
        </c:ser>
        <c:ser>
          <c:idx val="1"/>
          <c:order val="3"/>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0-6B96-4F9F-A446-A30070E90814}"/>
              </c:ext>
            </c:extLst>
          </c:dPt>
          <c:dPt>
            <c:idx val="1"/>
            <c:bubble3D val="0"/>
            <c:spPr>
              <a:solidFill>
                <a:schemeClr val="tx1"/>
              </a:solidFill>
              <a:ln>
                <a:solidFill>
                  <a:schemeClr val="tx1"/>
                </a:solidFill>
              </a:ln>
            </c:spPr>
            <c:extLst>
              <c:ext xmlns:c16="http://schemas.microsoft.com/office/drawing/2014/chart" uri="{C3380CC4-5D6E-409C-BE32-E72D297353CC}">
                <c16:uniqueId val="{00000012-6B96-4F9F-A446-A30070E90814}"/>
              </c:ext>
            </c:extLst>
          </c:dPt>
          <c:val>
            <c:numLit>
              <c:formatCode>#,##0</c:formatCode>
              <c:ptCount val="2"/>
              <c:pt idx="0">
                <c:v>95</c:v>
              </c:pt>
              <c:pt idx="1">
                <c:v>5</c:v>
              </c:pt>
            </c:numLit>
          </c:val>
          <c:extLst>
            <c:ext xmlns:c16="http://schemas.microsoft.com/office/drawing/2014/chart" uri="{C3380CC4-5D6E-409C-BE32-E72D297353CC}">
              <c16:uniqueId val="{00000013-6B96-4F9F-A446-A30070E90814}"/>
            </c:ext>
          </c:extLst>
        </c:ser>
        <c:ser>
          <c:idx val="0"/>
          <c:order val="4"/>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5-6B96-4F9F-A446-A30070E90814}"/>
              </c:ext>
            </c:extLst>
          </c:dPt>
          <c:dPt>
            <c:idx val="1"/>
            <c:bubble3D val="0"/>
            <c:spPr>
              <a:solidFill>
                <a:schemeClr val="tx1"/>
              </a:solidFill>
              <a:ln>
                <a:solidFill>
                  <a:schemeClr val="tx1"/>
                </a:solidFill>
              </a:ln>
            </c:spPr>
            <c:extLst>
              <c:ext xmlns:c16="http://schemas.microsoft.com/office/drawing/2014/chart" uri="{C3380CC4-5D6E-409C-BE32-E72D297353CC}">
                <c16:uniqueId val="{00000017-6B96-4F9F-A446-A30070E90814}"/>
              </c:ext>
            </c:extLst>
          </c:dPt>
          <c:val>
            <c:numLit>
              <c:formatCode>#,##0</c:formatCode>
              <c:ptCount val="2"/>
              <c:pt idx="0">
                <c:v>95</c:v>
              </c:pt>
              <c:pt idx="1">
                <c:v>5</c:v>
              </c:pt>
            </c:numLit>
          </c:val>
          <c:extLst>
            <c:ext xmlns:c16="http://schemas.microsoft.com/office/drawing/2014/chart" uri="{C3380CC4-5D6E-409C-BE32-E72D297353CC}">
              <c16:uniqueId val="{00000018-6B96-4F9F-A446-A30070E9081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4"/>
          <c:order val="0"/>
          <c:spPr>
            <a:solidFill>
              <a:srgbClr val="B00402"/>
            </a:solidFill>
            <a:ln>
              <a:solidFill>
                <a:sysClr val="windowText" lastClr="000000"/>
              </a:solidFill>
            </a:ln>
          </c:spPr>
          <c:dPt>
            <c:idx val="0"/>
            <c:bubble3D val="0"/>
            <c:spPr>
              <a:solidFill>
                <a:srgbClr val="FFFFFF"/>
              </a:solidFill>
              <a:ln>
                <a:solidFill>
                  <a:sysClr val="windowText" lastClr="000000"/>
                </a:solidFill>
              </a:ln>
            </c:spPr>
            <c:extLst>
              <c:ext xmlns:c16="http://schemas.microsoft.com/office/drawing/2014/chart" uri="{C3380CC4-5D6E-409C-BE32-E72D297353CC}">
                <c16:uniqueId val="{00000001-C00B-4308-BC09-F4A6793BBAFF}"/>
              </c:ext>
            </c:extLst>
          </c:dPt>
          <c:dPt>
            <c:idx val="1"/>
            <c:bubble3D val="0"/>
            <c:spPr>
              <a:solidFill>
                <a:sysClr val="windowText" lastClr="000000"/>
              </a:solidFill>
              <a:ln>
                <a:solidFill>
                  <a:sysClr val="windowText" lastClr="000000"/>
                </a:solidFill>
              </a:ln>
            </c:spPr>
            <c:extLst>
              <c:ext xmlns:c16="http://schemas.microsoft.com/office/drawing/2014/chart" uri="{C3380CC4-5D6E-409C-BE32-E72D297353CC}">
                <c16:uniqueId val="{00000003-C00B-4308-BC09-F4A6793BBAFF}"/>
              </c:ext>
            </c:extLst>
          </c:dPt>
          <c:val>
            <c:numLit>
              <c:formatCode>General</c:formatCode>
              <c:ptCount val="2"/>
              <c:pt idx="0">
                <c:v>50</c:v>
              </c:pt>
              <c:pt idx="1">
                <c:v>50</c:v>
              </c:pt>
            </c:numLit>
          </c:val>
          <c:extLst>
            <c:ext xmlns:c16="http://schemas.microsoft.com/office/drawing/2014/chart" uri="{C3380CC4-5D6E-409C-BE32-E72D297353CC}">
              <c16:uniqueId val="{00000004-C00B-4308-BC09-F4A6793BBAFF}"/>
            </c:ext>
          </c:extLst>
        </c:ser>
        <c:ser>
          <c:idx val="2"/>
          <c:order val="1"/>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6-C00B-4308-BC09-F4A6793BBAFF}"/>
              </c:ext>
            </c:extLst>
          </c:dPt>
          <c:dPt>
            <c:idx val="1"/>
            <c:bubble3D val="0"/>
            <c:spPr>
              <a:solidFill>
                <a:schemeClr val="tx1"/>
              </a:solidFill>
              <a:ln>
                <a:solidFill>
                  <a:schemeClr val="tx1"/>
                </a:solidFill>
              </a:ln>
            </c:spPr>
            <c:extLst>
              <c:ext xmlns:c16="http://schemas.microsoft.com/office/drawing/2014/chart" uri="{C3380CC4-5D6E-409C-BE32-E72D297353CC}">
                <c16:uniqueId val="{00000008-C00B-4308-BC09-F4A6793BBAFF}"/>
              </c:ext>
            </c:extLst>
          </c:dPt>
          <c:val>
            <c:numLit>
              <c:formatCode>General</c:formatCode>
              <c:ptCount val="2"/>
              <c:pt idx="0">
                <c:v>95</c:v>
              </c:pt>
              <c:pt idx="1">
                <c:v>5</c:v>
              </c:pt>
            </c:numLit>
          </c:val>
          <c:extLst>
            <c:ext xmlns:c16="http://schemas.microsoft.com/office/drawing/2014/chart" uri="{C3380CC4-5D6E-409C-BE32-E72D297353CC}">
              <c16:uniqueId val="{00000009-C00B-4308-BC09-F4A6793BBAFF}"/>
            </c:ext>
          </c:extLst>
        </c:ser>
        <c:ser>
          <c:idx val="3"/>
          <c:order val="2"/>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B-C00B-4308-BC09-F4A6793BBAFF}"/>
              </c:ext>
            </c:extLst>
          </c:dPt>
          <c:dPt>
            <c:idx val="1"/>
            <c:bubble3D val="0"/>
            <c:spPr>
              <a:solidFill>
                <a:schemeClr val="tx1"/>
              </a:solidFill>
              <a:ln>
                <a:solidFill>
                  <a:schemeClr val="tx1"/>
                </a:solidFill>
              </a:ln>
            </c:spPr>
            <c:extLst>
              <c:ext xmlns:c16="http://schemas.microsoft.com/office/drawing/2014/chart" uri="{C3380CC4-5D6E-409C-BE32-E72D297353CC}">
                <c16:uniqueId val="{0000000D-C00B-4308-BC09-F4A6793BBAFF}"/>
              </c:ext>
            </c:extLst>
          </c:dPt>
          <c:val>
            <c:numLit>
              <c:formatCode>General</c:formatCode>
              <c:ptCount val="2"/>
              <c:pt idx="0">
                <c:v>95</c:v>
              </c:pt>
              <c:pt idx="1">
                <c:v>5</c:v>
              </c:pt>
            </c:numLit>
          </c:val>
          <c:extLst>
            <c:ext xmlns:c16="http://schemas.microsoft.com/office/drawing/2014/chart" uri="{C3380CC4-5D6E-409C-BE32-E72D297353CC}">
              <c16:uniqueId val="{0000000E-C00B-4308-BC09-F4A6793BBAFF}"/>
            </c:ext>
          </c:extLst>
        </c:ser>
        <c:ser>
          <c:idx val="1"/>
          <c:order val="3"/>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0-C00B-4308-BC09-F4A6793BBAFF}"/>
              </c:ext>
            </c:extLst>
          </c:dPt>
          <c:dPt>
            <c:idx val="1"/>
            <c:bubble3D val="0"/>
            <c:spPr>
              <a:solidFill>
                <a:schemeClr val="tx1"/>
              </a:solidFill>
              <a:ln>
                <a:solidFill>
                  <a:schemeClr val="tx1"/>
                </a:solidFill>
              </a:ln>
            </c:spPr>
            <c:extLst>
              <c:ext xmlns:c16="http://schemas.microsoft.com/office/drawing/2014/chart" uri="{C3380CC4-5D6E-409C-BE32-E72D297353CC}">
                <c16:uniqueId val="{00000012-C00B-4308-BC09-F4A6793BBAFF}"/>
              </c:ext>
            </c:extLst>
          </c:dPt>
          <c:val>
            <c:numLit>
              <c:formatCode>#,##0</c:formatCode>
              <c:ptCount val="2"/>
              <c:pt idx="0">
                <c:v>95</c:v>
              </c:pt>
              <c:pt idx="1">
                <c:v>5</c:v>
              </c:pt>
            </c:numLit>
          </c:val>
          <c:extLst>
            <c:ext xmlns:c16="http://schemas.microsoft.com/office/drawing/2014/chart" uri="{C3380CC4-5D6E-409C-BE32-E72D297353CC}">
              <c16:uniqueId val="{00000013-C00B-4308-BC09-F4A6793BBAFF}"/>
            </c:ext>
          </c:extLst>
        </c:ser>
        <c:ser>
          <c:idx val="0"/>
          <c:order val="4"/>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5-C00B-4308-BC09-F4A6793BBAFF}"/>
              </c:ext>
            </c:extLst>
          </c:dPt>
          <c:dPt>
            <c:idx val="1"/>
            <c:bubble3D val="0"/>
            <c:spPr>
              <a:solidFill>
                <a:schemeClr val="tx1"/>
              </a:solidFill>
              <a:ln>
                <a:solidFill>
                  <a:schemeClr val="tx1"/>
                </a:solidFill>
              </a:ln>
            </c:spPr>
            <c:extLst>
              <c:ext xmlns:c16="http://schemas.microsoft.com/office/drawing/2014/chart" uri="{C3380CC4-5D6E-409C-BE32-E72D297353CC}">
                <c16:uniqueId val="{00000017-C00B-4308-BC09-F4A6793BBAFF}"/>
              </c:ext>
            </c:extLst>
          </c:dPt>
          <c:val>
            <c:numLit>
              <c:formatCode>#,##0</c:formatCode>
              <c:ptCount val="2"/>
              <c:pt idx="0">
                <c:v>95</c:v>
              </c:pt>
              <c:pt idx="1">
                <c:v>5</c:v>
              </c:pt>
            </c:numLit>
          </c:val>
          <c:extLst>
            <c:ext xmlns:c16="http://schemas.microsoft.com/office/drawing/2014/chart" uri="{C3380CC4-5D6E-409C-BE32-E72D297353CC}">
              <c16:uniqueId val="{00000018-C00B-4308-BC09-F4A6793BBAFF}"/>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4"/>
          <c:order val="0"/>
          <c:spPr>
            <a:solidFill>
              <a:srgbClr val="B00402"/>
            </a:solidFill>
            <a:ln>
              <a:solidFill>
                <a:sysClr val="windowText" lastClr="000000"/>
              </a:solidFill>
            </a:ln>
          </c:spPr>
          <c:dPt>
            <c:idx val="0"/>
            <c:bubble3D val="0"/>
            <c:spPr>
              <a:solidFill>
                <a:srgbClr val="FFFFFF"/>
              </a:solidFill>
              <a:ln>
                <a:solidFill>
                  <a:sysClr val="windowText" lastClr="000000"/>
                </a:solidFill>
              </a:ln>
            </c:spPr>
            <c:extLst>
              <c:ext xmlns:c16="http://schemas.microsoft.com/office/drawing/2014/chart" uri="{C3380CC4-5D6E-409C-BE32-E72D297353CC}">
                <c16:uniqueId val="{00000001-014F-4046-921B-A3F7DFB78442}"/>
              </c:ext>
            </c:extLst>
          </c:dPt>
          <c:dPt>
            <c:idx val="1"/>
            <c:bubble3D val="0"/>
            <c:spPr>
              <a:solidFill>
                <a:sysClr val="windowText" lastClr="000000"/>
              </a:solidFill>
              <a:ln>
                <a:solidFill>
                  <a:sysClr val="windowText" lastClr="000000"/>
                </a:solidFill>
              </a:ln>
            </c:spPr>
            <c:extLst>
              <c:ext xmlns:c16="http://schemas.microsoft.com/office/drawing/2014/chart" uri="{C3380CC4-5D6E-409C-BE32-E72D297353CC}">
                <c16:uniqueId val="{00000003-014F-4046-921B-A3F7DFB78442}"/>
              </c:ext>
            </c:extLst>
          </c:dPt>
          <c:val>
            <c:numRef>
              <c:f>'[9]PE Shut down'!$H$7:$I$7</c:f>
              <c:numCache>
                <c:formatCode>General</c:formatCode>
                <c:ptCount val="2"/>
                <c:pt idx="0">
                  <c:v>66.83</c:v>
                </c:pt>
                <c:pt idx="1">
                  <c:v>33.17</c:v>
                </c:pt>
              </c:numCache>
            </c:numRef>
          </c:val>
          <c:extLst>
            <c:ext xmlns:c16="http://schemas.microsoft.com/office/drawing/2014/chart" uri="{C3380CC4-5D6E-409C-BE32-E72D297353CC}">
              <c16:uniqueId val="{00000004-014F-4046-921B-A3F7DFB78442}"/>
            </c:ext>
          </c:extLst>
        </c:ser>
        <c:ser>
          <c:idx val="2"/>
          <c:order val="1"/>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6-014F-4046-921B-A3F7DFB78442}"/>
              </c:ext>
            </c:extLst>
          </c:dPt>
          <c:dPt>
            <c:idx val="1"/>
            <c:bubble3D val="0"/>
            <c:spPr>
              <a:solidFill>
                <a:schemeClr val="tx1"/>
              </a:solidFill>
              <a:ln>
                <a:solidFill>
                  <a:schemeClr val="tx1"/>
                </a:solidFill>
              </a:ln>
            </c:spPr>
            <c:extLst>
              <c:ext xmlns:c16="http://schemas.microsoft.com/office/drawing/2014/chart" uri="{C3380CC4-5D6E-409C-BE32-E72D297353CC}">
                <c16:uniqueId val="{00000008-014F-4046-921B-A3F7DFB78442}"/>
              </c:ext>
            </c:extLst>
          </c:dPt>
          <c:val>
            <c:numLit>
              <c:formatCode>General</c:formatCode>
              <c:ptCount val="2"/>
              <c:pt idx="0">
                <c:v>95</c:v>
              </c:pt>
              <c:pt idx="1">
                <c:v>5</c:v>
              </c:pt>
            </c:numLit>
          </c:val>
          <c:extLst>
            <c:ext xmlns:c16="http://schemas.microsoft.com/office/drawing/2014/chart" uri="{C3380CC4-5D6E-409C-BE32-E72D297353CC}">
              <c16:uniqueId val="{00000009-014F-4046-921B-A3F7DFB78442}"/>
            </c:ext>
          </c:extLst>
        </c:ser>
        <c:ser>
          <c:idx val="3"/>
          <c:order val="2"/>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B-014F-4046-921B-A3F7DFB78442}"/>
              </c:ext>
            </c:extLst>
          </c:dPt>
          <c:dPt>
            <c:idx val="1"/>
            <c:bubble3D val="0"/>
            <c:spPr>
              <a:solidFill>
                <a:schemeClr val="tx1"/>
              </a:solidFill>
              <a:ln>
                <a:solidFill>
                  <a:schemeClr val="tx1"/>
                </a:solidFill>
              </a:ln>
            </c:spPr>
            <c:extLst>
              <c:ext xmlns:c16="http://schemas.microsoft.com/office/drawing/2014/chart" uri="{C3380CC4-5D6E-409C-BE32-E72D297353CC}">
                <c16:uniqueId val="{0000000D-014F-4046-921B-A3F7DFB78442}"/>
              </c:ext>
            </c:extLst>
          </c:dPt>
          <c:val>
            <c:numLit>
              <c:formatCode>General</c:formatCode>
              <c:ptCount val="2"/>
              <c:pt idx="0">
                <c:v>95</c:v>
              </c:pt>
              <c:pt idx="1">
                <c:v>5</c:v>
              </c:pt>
            </c:numLit>
          </c:val>
          <c:extLst>
            <c:ext xmlns:c16="http://schemas.microsoft.com/office/drawing/2014/chart" uri="{C3380CC4-5D6E-409C-BE32-E72D297353CC}">
              <c16:uniqueId val="{0000000E-014F-4046-921B-A3F7DFB78442}"/>
            </c:ext>
          </c:extLst>
        </c:ser>
        <c:ser>
          <c:idx val="1"/>
          <c:order val="3"/>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0-014F-4046-921B-A3F7DFB78442}"/>
              </c:ext>
            </c:extLst>
          </c:dPt>
          <c:dPt>
            <c:idx val="1"/>
            <c:bubble3D val="0"/>
            <c:spPr>
              <a:solidFill>
                <a:schemeClr val="tx1"/>
              </a:solidFill>
              <a:ln>
                <a:solidFill>
                  <a:schemeClr val="tx1"/>
                </a:solidFill>
              </a:ln>
            </c:spPr>
            <c:extLst>
              <c:ext xmlns:c16="http://schemas.microsoft.com/office/drawing/2014/chart" uri="{C3380CC4-5D6E-409C-BE32-E72D297353CC}">
                <c16:uniqueId val="{00000012-014F-4046-921B-A3F7DFB78442}"/>
              </c:ext>
            </c:extLst>
          </c:dPt>
          <c:val>
            <c:numLit>
              <c:formatCode>#,##0</c:formatCode>
              <c:ptCount val="2"/>
              <c:pt idx="0">
                <c:v>95</c:v>
              </c:pt>
              <c:pt idx="1">
                <c:v>5</c:v>
              </c:pt>
            </c:numLit>
          </c:val>
          <c:extLst>
            <c:ext xmlns:c16="http://schemas.microsoft.com/office/drawing/2014/chart" uri="{C3380CC4-5D6E-409C-BE32-E72D297353CC}">
              <c16:uniqueId val="{00000013-014F-4046-921B-A3F7DFB78442}"/>
            </c:ext>
          </c:extLst>
        </c:ser>
        <c:ser>
          <c:idx val="0"/>
          <c:order val="4"/>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5-014F-4046-921B-A3F7DFB78442}"/>
              </c:ext>
            </c:extLst>
          </c:dPt>
          <c:dPt>
            <c:idx val="1"/>
            <c:bubble3D val="0"/>
            <c:spPr>
              <a:solidFill>
                <a:schemeClr val="tx1"/>
              </a:solidFill>
              <a:ln>
                <a:solidFill>
                  <a:schemeClr val="tx1"/>
                </a:solidFill>
              </a:ln>
            </c:spPr>
            <c:extLst>
              <c:ext xmlns:c16="http://schemas.microsoft.com/office/drawing/2014/chart" uri="{C3380CC4-5D6E-409C-BE32-E72D297353CC}">
                <c16:uniqueId val="{00000017-014F-4046-921B-A3F7DFB78442}"/>
              </c:ext>
            </c:extLst>
          </c:dPt>
          <c:val>
            <c:numLit>
              <c:formatCode>#,##0</c:formatCode>
              <c:ptCount val="2"/>
              <c:pt idx="0">
                <c:v>95</c:v>
              </c:pt>
              <c:pt idx="1">
                <c:v>5</c:v>
              </c:pt>
            </c:numLit>
          </c:val>
          <c:extLst>
            <c:ext xmlns:c16="http://schemas.microsoft.com/office/drawing/2014/chart" uri="{C3380CC4-5D6E-409C-BE32-E72D297353CC}">
              <c16:uniqueId val="{00000018-014F-4046-921B-A3F7DFB7844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4"/>
          <c:order val="0"/>
          <c:spPr>
            <a:solidFill>
              <a:srgbClr val="B00402"/>
            </a:solidFill>
            <a:ln>
              <a:solidFill>
                <a:sysClr val="windowText" lastClr="000000"/>
              </a:solidFill>
            </a:ln>
          </c:spPr>
          <c:dPt>
            <c:idx val="0"/>
            <c:bubble3D val="0"/>
            <c:spPr>
              <a:solidFill>
                <a:srgbClr val="FFFFFF"/>
              </a:solidFill>
              <a:ln>
                <a:solidFill>
                  <a:sysClr val="windowText" lastClr="000000"/>
                </a:solidFill>
              </a:ln>
            </c:spPr>
            <c:extLst>
              <c:ext xmlns:c16="http://schemas.microsoft.com/office/drawing/2014/chart" uri="{C3380CC4-5D6E-409C-BE32-E72D297353CC}">
                <c16:uniqueId val="{00000001-9F37-4C37-A1A0-7BC08D671165}"/>
              </c:ext>
            </c:extLst>
          </c:dPt>
          <c:dPt>
            <c:idx val="1"/>
            <c:bubble3D val="0"/>
            <c:spPr>
              <a:solidFill>
                <a:sysClr val="windowText" lastClr="000000"/>
              </a:solidFill>
              <a:ln>
                <a:solidFill>
                  <a:sysClr val="windowText" lastClr="000000"/>
                </a:solidFill>
              </a:ln>
            </c:spPr>
            <c:extLst>
              <c:ext xmlns:c16="http://schemas.microsoft.com/office/drawing/2014/chart" uri="{C3380CC4-5D6E-409C-BE32-E72D297353CC}">
                <c16:uniqueId val="{00000003-9F37-4C37-A1A0-7BC08D671165}"/>
              </c:ext>
            </c:extLst>
          </c:dPt>
          <c:val>
            <c:numRef>
              <c:f>'[9]PE Shut down'!$H$8:$I$8</c:f>
              <c:numCache>
                <c:formatCode>General</c:formatCode>
                <c:ptCount val="2"/>
                <c:pt idx="0">
                  <c:v>45.48</c:v>
                </c:pt>
                <c:pt idx="1">
                  <c:v>54.52</c:v>
                </c:pt>
              </c:numCache>
            </c:numRef>
          </c:val>
          <c:extLst>
            <c:ext xmlns:c16="http://schemas.microsoft.com/office/drawing/2014/chart" uri="{C3380CC4-5D6E-409C-BE32-E72D297353CC}">
              <c16:uniqueId val="{00000004-9F37-4C37-A1A0-7BC08D671165}"/>
            </c:ext>
          </c:extLst>
        </c:ser>
        <c:ser>
          <c:idx val="2"/>
          <c:order val="1"/>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6-9F37-4C37-A1A0-7BC08D671165}"/>
              </c:ext>
            </c:extLst>
          </c:dPt>
          <c:dPt>
            <c:idx val="1"/>
            <c:bubble3D val="0"/>
            <c:spPr>
              <a:solidFill>
                <a:schemeClr val="tx1"/>
              </a:solidFill>
              <a:ln>
                <a:solidFill>
                  <a:schemeClr val="tx1"/>
                </a:solidFill>
              </a:ln>
            </c:spPr>
            <c:extLst>
              <c:ext xmlns:c16="http://schemas.microsoft.com/office/drawing/2014/chart" uri="{C3380CC4-5D6E-409C-BE32-E72D297353CC}">
                <c16:uniqueId val="{00000008-9F37-4C37-A1A0-7BC08D671165}"/>
              </c:ext>
            </c:extLst>
          </c:dPt>
          <c:val>
            <c:numLit>
              <c:formatCode>General</c:formatCode>
              <c:ptCount val="2"/>
              <c:pt idx="0">
                <c:v>95</c:v>
              </c:pt>
              <c:pt idx="1">
                <c:v>5</c:v>
              </c:pt>
            </c:numLit>
          </c:val>
          <c:extLst>
            <c:ext xmlns:c16="http://schemas.microsoft.com/office/drawing/2014/chart" uri="{C3380CC4-5D6E-409C-BE32-E72D297353CC}">
              <c16:uniqueId val="{00000009-9F37-4C37-A1A0-7BC08D671165}"/>
            </c:ext>
          </c:extLst>
        </c:ser>
        <c:ser>
          <c:idx val="3"/>
          <c:order val="2"/>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B-9F37-4C37-A1A0-7BC08D671165}"/>
              </c:ext>
            </c:extLst>
          </c:dPt>
          <c:dPt>
            <c:idx val="1"/>
            <c:bubble3D val="0"/>
            <c:spPr>
              <a:solidFill>
                <a:schemeClr val="tx1"/>
              </a:solidFill>
              <a:ln>
                <a:solidFill>
                  <a:schemeClr val="tx1"/>
                </a:solidFill>
              </a:ln>
            </c:spPr>
            <c:extLst>
              <c:ext xmlns:c16="http://schemas.microsoft.com/office/drawing/2014/chart" uri="{C3380CC4-5D6E-409C-BE32-E72D297353CC}">
                <c16:uniqueId val="{0000000D-9F37-4C37-A1A0-7BC08D671165}"/>
              </c:ext>
            </c:extLst>
          </c:dPt>
          <c:val>
            <c:numLit>
              <c:formatCode>General</c:formatCode>
              <c:ptCount val="2"/>
              <c:pt idx="0">
                <c:v>95</c:v>
              </c:pt>
              <c:pt idx="1">
                <c:v>5</c:v>
              </c:pt>
            </c:numLit>
          </c:val>
          <c:extLst>
            <c:ext xmlns:c16="http://schemas.microsoft.com/office/drawing/2014/chart" uri="{C3380CC4-5D6E-409C-BE32-E72D297353CC}">
              <c16:uniqueId val="{0000000E-9F37-4C37-A1A0-7BC08D671165}"/>
            </c:ext>
          </c:extLst>
        </c:ser>
        <c:ser>
          <c:idx val="1"/>
          <c:order val="3"/>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0-9F37-4C37-A1A0-7BC08D671165}"/>
              </c:ext>
            </c:extLst>
          </c:dPt>
          <c:dPt>
            <c:idx val="1"/>
            <c:bubble3D val="0"/>
            <c:spPr>
              <a:solidFill>
                <a:schemeClr val="tx1"/>
              </a:solidFill>
              <a:ln>
                <a:solidFill>
                  <a:schemeClr val="tx1"/>
                </a:solidFill>
              </a:ln>
            </c:spPr>
            <c:extLst>
              <c:ext xmlns:c16="http://schemas.microsoft.com/office/drawing/2014/chart" uri="{C3380CC4-5D6E-409C-BE32-E72D297353CC}">
                <c16:uniqueId val="{00000012-9F37-4C37-A1A0-7BC08D671165}"/>
              </c:ext>
            </c:extLst>
          </c:dPt>
          <c:val>
            <c:numLit>
              <c:formatCode>#,##0</c:formatCode>
              <c:ptCount val="2"/>
              <c:pt idx="0">
                <c:v>95</c:v>
              </c:pt>
              <c:pt idx="1">
                <c:v>5</c:v>
              </c:pt>
            </c:numLit>
          </c:val>
          <c:extLst>
            <c:ext xmlns:c16="http://schemas.microsoft.com/office/drawing/2014/chart" uri="{C3380CC4-5D6E-409C-BE32-E72D297353CC}">
              <c16:uniqueId val="{00000013-9F37-4C37-A1A0-7BC08D671165}"/>
            </c:ext>
          </c:extLst>
        </c:ser>
        <c:ser>
          <c:idx val="0"/>
          <c:order val="4"/>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5-9F37-4C37-A1A0-7BC08D671165}"/>
              </c:ext>
            </c:extLst>
          </c:dPt>
          <c:dPt>
            <c:idx val="1"/>
            <c:bubble3D val="0"/>
            <c:spPr>
              <a:solidFill>
                <a:schemeClr val="tx1"/>
              </a:solidFill>
              <a:ln>
                <a:solidFill>
                  <a:schemeClr val="tx1"/>
                </a:solidFill>
              </a:ln>
            </c:spPr>
            <c:extLst>
              <c:ext xmlns:c16="http://schemas.microsoft.com/office/drawing/2014/chart" uri="{C3380CC4-5D6E-409C-BE32-E72D297353CC}">
                <c16:uniqueId val="{00000017-9F37-4C37-A1A0-7BC08D671165}"/>
              </c:ext>
            </c:extLst>
          </c:dPt>
          <c:val>
            <c:numLit>
              <c:formatCode>#,##0</c:formatCode>
              <c:ptCount val="2"/>
              <c:pt idx="0">
                <c:v>95</c:v>
              </c:pt>
              <c:pt idx="1">
                <c:v>5</c:v>
              </c:pt>
            </c:numLit>
          </c:val>
          <c:extLst>
            <c:ext xmlns:c16="http://schemas.microsoft.com/office/drawing/2014/chart" uri="{C3380CC4-5D6E-409C-BE32-E72D297353CC}">
              <c16:uniqueId val="{00000018-9F37-4C37-A1A0-7BC08D671165}"/>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4"/>
          <c:order val="0"/>
          <c:spPr>
            <a:solidFill>
              <a:srgbClr val="B00402"/>
            </a:solidFill>
            <a:ln>
              <a:solidFill>
                <a:sysClr val="windowText" lastClr="000000"/>
              </a:solidFill>
            </a:ln>
          </c:spPr>
          <c:dPt>
            <c:idx val="0"/>
            <c:bubble3D val="0"/>
            <c:spPr>
              <a:solidFill>
                <a:srgbClr val="FFFFFF"/>
              </a:solidFill>
              <a:ln>
                <a:solidFill>
                  <a:sysClr val="windowText" lastClr="000000"/>
                </a:solidFill>
              </a:ln>
            </c:spPr>
            <c:extLst>
              <c:ext xmlns:c16="http://schemas.microsoft.com/office/drawing/2014/chart" uri="{C3380CC4-5D6E-409C-BE32-E72D297353CC}">
                <c16:uniqueId val="{00000001-9C76-4768-9900-62B014BE42D2}"/>
              </c:ext>
            </c:extLst>
          </c:dPt>
          <c:dPt>
            <c:idx val="1"/>
            <c:bubble3D val="0"/>
            <c:spPr>
              <a:solidFill>
                <a:sysClr val="windowText" lastClr="000000"/>
              </a:solidFill>
              <a:ln>
                <a:solidFill>
                  <a:sysClr val="windowText" lastClr="000000"/>
                </a:solidFill>
              </a:ln>
            </c:spPr>
            <c:extLst>
              <c:ext xmlns:c16="http://schemas.microsoft.com/office/drawing/2014/chart" uri="{C3380CC4-5D6E-409C-BE32-E72D297353CC}">
                <c16:uniqueId val="{00000003-9C76-4768-9900-62B014BE42D2}"/>
              </c:ext>
            </c:extLst>
          </c:dPt>
          <c:val>
            <c:numRef>
              <c:f>'[9]PE Shut down'!$H$9:$I$9</c:f>
              <c:numCache>
                <c:formatCode>General</c:formatCode>
                <c:ptCount val="2"/>
                <c:pt idx="0">
                  <c:v>70.36</c:v>
                </c:pt>
                <c:pt idx="1">
                  <c:v>29.64</c:v>
                </c:pt>
              </c:numCache>
            </c:numRef>
          </c:val>
          <c:extLst>
            <c:ext xmlns:c16="http://schemas.microsoft.com/office/drawing/2014/chart" uri="{C3380CC4-5D6E-409C-BE32-E72D297353CC}">
              <c16:uniqueId val="{00000004-9C76-4768-9900-62B014BE42D2}"/>
            </c:ext>
          </c:extLst>
        </c:ser>
        <c:ser>
          <c:idx val="2"/>
          <c:order val="1"/>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6-9C76-4768-9900-62B014BE42D2}"/>
              </c:ext>
            </c:extLst>
          </c:dPt>
          <c:dPt>
            <c:idx val="1"/>
            <c:bubble3D val="0"/>
            <c:spPr>
              <a:solidFill>
                <a:schemeClr val="tx1"/>
              </a:solidFill>
              <a:ln>
                <a:solidFill>
                  <a:schemeClr val="tx1"/>
                </a:solidFill>
              </a:ln>
            </c:spPr>
            <c:extLst>
              <c:ext xmlns:c16="http://schemas.microsoft.com/office/drawing/2014/chart" uri="{C3380CC4-5D6E-409C-BE32-E72D297353CC}">
                <c16:uniqueId val="{00000008-9C76-4768-9900-62B014BE42D2}"/>
              </c:ext>
            </c:extLst>
          </c:dPt>
          <c:val>
            <c:numLit>
              <c:formatCode>General</c:formatCode>
              <c:ptCount val="2"/>
              <c:pt idx="0">
                <c:v>95</c:v>
              </c:pt>
              <c:pt idx="1">
                <c:v>5</c:v>
              </c:pt>
            </c:numLit>
          </c:val>
          <c:extLst>
            <c:ext xmlns:c16="http://schemas.microsoft.com/office/drawing/2014/chart" uri="{C3380CC4-5D6E-409C-BE32-E72D297353CC}">
              <c16:uniqueId val="{00000009-9C76-4768-9900-62B014BE42D2}"/>
            </c:ext>
          </c:extLst>
        </c:ser>
        <c:ser>
          <c:idx val="3"/>
          <c:order val="2"/>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0B-9C76-4768-9900-62B014BE42D2}"/>
              </c:ext>
            </c:extLst>
          </c:dPt>
          <c:dPt>
            <c:idx val="1"/>
            <c:bubble3D val="0"/>
            <c:spPr>
              <a:solidFill>
                <a:schemeClr val="tx1"/>
              </a:solidFill>
              <a:ln>
                <a:solidFill>
                  <a:schemeClr val="tx1"/>
                </a:solidFill>
              </a:ln>
            </c:spPr>
            <c:extLst>
              <c:ext xmlns:c16="http://schemas.microsoft.com/office/drawing/2014/chart" uri="{C3380CC4-5D6E-409C-BE32-E72D297353CC}">
                <c16:uniqueId val="{0000000D-9C76-4768-9900-62B014BE42D2}"/>
              </c:ext>
            </c:extLst>
          </c:dPt>
          <c:val>
            <c:numLit>
              <c:formatCode>General</c:formatCode>
              <c:ptCount val="2"/>
              <c:pt idx="0">
                <c:v>95</c:v>
              </c:pt>
              <c:pt idx="1">
                <c:v>5</c:v>
              </c:pt>
            </c:numLit>
          </c:val>
          <c:extLst>
            <c:ext xmlns:c16="http://schemas.microsoft.com/office/drawing/2014/chart" uri="{C3380CC4-5D6E-409C-BE32-E72D297353CC}">
              <c16:uniqueId val="{0000000E-9C76-4768-9900-62B014BE42D2}"/>
            </c:ext>
          </c:extLst>
        </c:ser>
        <c:ser>
          <c:idx val="1"/>
          <c:order val="3"/>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0-9C76-4768-9900-62B014BE42D2}"/>
              </c:ext>
            </c:extLst>
          </c:dPt>
          <c:dPt>
            <c:idx val="1"/>
            <c:bubble3D val="0"/>
            <c:spPr>
              <a:solidFill>
                <a:schemeClr val="tx1"/>
              </a:solidFill>
              <a:ln>
                <a:solidFill>
                  <a:schemeClr val="tx1"/>
                </a:solidFill>
              </a:ln>
            </c:spPr>
            <c:extLst>
              <c:ext xmlns:c16="http://schemas.microsoft.com/office/drawing/2014/chart" uri="{C3380CC4-5D6E-409C-BE32-E72D297353CC}">
                <c16:uniqueId val="{00000012-9C76-4768-9900-62B014BE42D2}"/>
              </c:ext>
            </c:extLst>
          </c:dPt>
          <c:val>
            <c:numLit>
              <c:formatCode>#,##0</c:formatCode>
              <c:ptCount val="2"/>
              <c:pt idx="0">
                <c:v>95</c:v>
              </c:pt>
              <c:pt idx="1">
                <c:v>5</c:v>
              </c:pt>
            </c:numLit>
          </c:val>
          <c:extLst>
            <c:ext xmlns:c16="http://schemas.microsoft.com/office/drawing/2014/chart" uri="{C3380CC4-5D6E-409C-BE32-E72D297353CC}">
              <c16:uniqueId val="{00000013-9C76-4768-9900-62B014BE42D2}"/>
            </c:ext>
          </c:extLst>
        </c:ser>
        <c:ser>
          <c:idx val="0"/>
          <c:order val="4"/>
          <c:spPr>
            <a:solidFill>
              <a:schemeClr val="accent1"/>
            </a:solidFill>
            <a:ln>
              <a:solidFill>
                <a:schemeClr val="tx1"/>
              </a:solidFill>
            </a:ln>
          </c:spPr>
          <c:dPt>
            <c:idx val="0"/>
            <c:bubble3D val="0"/>
            <c:spPr>
              <a:noFill/>
              <a:ln>
                <a:solidFill>
                  <a:schemeClr val="tx1"/>
                </a:solidFill>
              </a:ln>
            </c:spPr>
            <c:extLst>
              <c:ext xmlns:c16="http://schemas.microsoft.com/office/drawing/2014/chart" uri="{C3380CC4-5D6E-409C-BE32-E72D297353CC}">
                <c16:uniqueId val="{00000015-9C76-4768-9900-62B014BE42D2}"/>
              </c:ext>
            </c:extLst>
          </c:dPt>
          <c:dPt>
            <c:idx val="1"/>
            <c:bubble3D val="0"/>
            <c:spPr>
              <a:solidFill>
                <a:schemeClr val="tx1"/>
              </a:solidFill>
              <a:ln>
                <a:solidFill>
                  <a:schemeClr val="tx1"/>
                </a:solidFill>
              </a:ln>
            </c:spPr>
            <c:extLst>
              <c:ext xmlns:c16="http://schemas.microsoft.com/office/drawing/2014/chart" uri="{C3380CC4-5D6E-409C-BE32-E72D297353CC}">
                <c16:uniqueId val="{00000017-9C76-4768-9900-62B014BE42D2}"/>
              </c:ext>
            </c:extLst>
          </c:dPt>
          <c:val>
            <c:numLit>
              <c:formatCode>#,##0</c:formatCode>
              <c:ptCount val="2"/>
              <c:pt idx="0">
                <c:v>95</c:v>
              </c:pt>
              <c:pt idx="1">
                <c:v>5</c:v>
              </c:pt>
            </c:numLit>
          </c:val>
          <c:extLst>
            <c:ext xmlns:c16="http://schemas.microsoft.com/office/drawing/2014/chart" uri="{C3380CC4-5D6E-409C-BE32-E72D297353CC}">
              <c16:uniqueId val="{00000018-9C76-4768-9900-62B014BE42D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ex!A1"/><Relationship Id="rId1" Type="http://schemas.openxmlformats.org/officeDocument/2006/relationships/image" Target="../media/image1.emf"/><Relationship Id="rId4" Type="http://schemas.openxmlformats.org/officeDocument/2006/relationships/image" Target="../media/image3.sv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6.png"/><Relationship Id="rId7" Type="http://schemas.openxmlformats.org/officeDocument/2006/relationships/hyperlink" Target="#Index!A1"/><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image" Target="../media/image9.svg"/><Relationship Id="rId5" Type="http://schemas.openxmlformats.org/officeDocument/2006/relationships/image" Target="../media/image8.svg"/><Relationship Id="rId4" Type="http://schemas.openxmlformats.org/officeDocument/2006/relationships/image" Target="../media/image7.svg"/><Relationship Id="rId9" Type="http://schemas.openxmlformats.org/officeDocument/2006/relationships/image" Target="../media/image3.svg"/></Relationships>
</file>

<file path=xl/drawings/_rels/drawing3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12.png"/><Relationship Id="rId7" Type="http://schemas.openxmlformats.org/officeDocument/2006/relationships/chart" Target="../charts/chart3.xml"/><Relationship Id="rId12" Type="http://schemas.openxmlformats.org/officeDocument/2006/relationships/image" Target="../media/image3.sv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chart" Target="../charts/chart2.xml"/><Relationship Id="rId11" Type="http://schemas.openxmlformats.org/officeDocument/2006/relationships/image" Target="../media/image2.png"/><Relationship Id="rId5" Type="http://schemas.openxmlformats.org/officeDocument/2006/relationships/chart" Target="../charts/chart1.xml"/><Relationship Id="rId10" Type="http://schemas.openxmlformats.org/officeDocument/2006/relationships/hyperlink" Target="#Index!A1"/><Relationship Id="rId4" Type="http://schemas.openxmlformats.org/officeDocument/2006/relationships/image" Target="../media/image13.png"/><Relationship Id="rId9" Type="http://schemas.openxmlformats.org/officeDocument/2006/relationships/chart" Target="../charts/chart5.xml"/></Relationships>
</file>

<file path=xl/drawings/_rels/drawing3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123825</xdr:rowOff>
    </xdr:from>
    <xdr:to>
      <xdr:col>0</xdr:col>
      <xdr:colOff>8400224</xdr:colOff>
      <xdr:row>18</xdr:row>
      <xdr:rowOff>94466</xdr:rowOff>
    </xdr:to>
    <xdr:pic>
      <xdr:nvPicPr>
        <xdr:cNvPr id="2" name="Grafik 5">
          <a:extLst>
            <a:ext uri="{FF2B5EF4-FFF2-40B4-BE49-F238E27FC236}">
              <a16:creationId xmlns:a16="http://schemas.microsoft.com/office/drawing/2014/main" id="{67E12535-F964-4CD3-B841-342062196C42}"/>
            </a:ext>
          </a:extLst>
        </xdr:cNvPr>
        <xdr:cNvPicPr>
          <a:picLocks noChangeAspect="1"/>
        </xdr:cNvPicPr>
      </xdr:nvPicPr>
      <xdr:blipFill>
        <a:blip xmlns:r="http://schemas.openxmlformats.org/officeDocument/2006/relationships" r:embed="rId1"/>
        <a:stretch>
          <a:fillRect/>
        </a:stretch>
      </xdr:blipFill>
      <xdr:spPr>
        <a:xfrm>
          <a:off x="0" y="323850"/>
          <a:ext cx="8409749" cy="2727176"/>
        </a:xfrm>
        <a:prstGeom prst="rect">
          <a:avLst/>
        </a:prstGeom>
      </xdr:spPr>
    </xdr:pic>
    <xdr:clientData/>
  </xdr:twoCellAnchor>
  <xdr:twoCellAnchor editAs="oneCell">
    <xdr:from>
      <xdr:col>0</xdr:col>
      <xdr:colOff>0</xdr:colOff>
      <xdr:row>0</xdr:row>
      <xdr:rowOff>0</xdr:rowOff>
    </xdr:from>
    <xdr:to>
      <xdr:col>0</xdr:col>
      <xdr:colOff>244546</xdr:colOff>
      <xdr:row>1</xdr:row>
      <xdr:rowOff>78105</xdr:rowOff>
    </xdr:to>
    <xdr:pic>
      <xdr:nvPicPr>
        <xdr:cNvPr id="3" name="Grafik 2" descr="Start mit einfarbiger Füllung">
          <a:hlinkClick xmlns:r="http://schemas.openxmlformats.org/officeDocument/2006/relationships" r:id="rId2"/>
          <a:extLst>
            <a:ext uri="{FF2B5EF4-FFF2-40B4-BE49-F238E27FC236}">
              <a16:creationId xmlns:a16="http://schemas.microsoft.com/office/drawing/2014/main" id="{3DD7B396-4D52-40AF-8C2E-F14310289B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244546" cy="249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B2B1C208-6CD6-442C-B328-D02AA28CA7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FB11ADDE-733F-43CB-A698-B8426E3F5B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1100262</xdr:colOff>
      <xdr:row>3</xdr:row>
      <xdr:rowOff>70236</xdr:rowOff>
    </xdr:from>
    <xdr:to>
      <xdr:col>3</xdr:col>
      <xdr:colOff>353993</xdr:colOff>
      <xdr:row>4</xdr:row>
      <xdr:rowOff>185213</xdr:rowOff>
    </xdr:to>
    <xdr:sp macro="" textlink="">
      <xdr:nvSpPr>
        <xdr:cNvPr id="2" name="TextBox 8">
          <a:extLst>
            <a:ext uri="{FF2B5EF4-FFF2-40B4-BE49-F238E27FC236}">
              <a16:creationId xmlns:a16="http://schemas.microsoft.com/office/drawing/2014/main" id="{4B7A8BB2-BDB2-4289-B2C0-D811CEBE170F}"/>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3" name="TextBox 8">
          <a:extLst>
            <a:ext uri="{FF2B5EF4-FFF2-40B4-BE49-F238E27FC236}">
              <a16:creationId xmlns:a16="http://schemas.microsoft.com/office/drawing/2014/main" id="{391F2DA0-1FB6-4550-AACB-2D440A8CB822}"/>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4" name="TextBox 8">
          <a:extLst>
            <a:ext uri="{FF2B5EF4-FFF2-40B4-BE49-F238E27FC236}">
              <a16:creationId xmlns:a16="http://schemas.microsoft.com/office/drawing/2014/main" id="{E662193B-30EA-434F-B82C-C0998884B953}"/>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5" name="TextBox 8">
          <a:extLst>
            <a:ext uri="{FF2B5EF4-FFF2-40B4-BE49-F238E27FC236}">
              <a16:creationId xmlns:a16="http://schemas.microsoft.com/office/drawing/2014/main" id="{77B6EA3C-5518-4478-B312-87E150C8AB12}"/>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6" name="TextBox 8">
          <a:extLst>
            <a:ext uri="{FF2B5EF4-FFF2-40B4-BE49-F238E27FC236}">
              <a16:creationId xmlns:a16="http://schemas.microsoft.com/office/drawing/2014/main" id="{0F2790C8-E063-4B39-8EF2-D19EF327100B}"/>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7" name="TextBox 8">
          <a:extLst>
            <a:ext uri="{FF2B5EF4-FFF2-40B4-BE49-F238E27FC236}">
              <a16:creationId xmlns:a16="http://schemas.microsoft.com/office/drawing/2014/main" id="{8A5E5330-48ED-40CB-B4AB-926C645D8F0D}"/>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8" name="TextBox 8">
          <a:extLst>
            <a:ext uri="{FF2B5EF4-FFF2-40B4-BE49-F238E27FC236}">
              <a16:creationId xmlns:a16="http://schemas.microsoft.com/office/drawing/2014/main" id="{81DB9E37-4185-4A81-8792-68E9C43D2D12}"/>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9" name="TextBox 8">
          <a:extLst>
            <a:ext uri="{FF2B5EF4-FFF2-40B4-BE49-F238E27FC236}">
              <a16:creationId xmlns:a16="http://schemas.microsoft.com/office/drawing/2014/main" id="{D31BF1F8-E45E-4C78-AB5B-4D8ECF3CDE17}"/>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0" name="TextBox 8">
          <a:extLst>
            <a:ext uri="{FF2B5EF4-FFF2-40B4-BE49-F238E27FC236}">
              <a16:creationId xmlns:a16="http://schemas.microsoft.com/office/drawing/2014/main" id="{F8953444-4E63-41D1-AF03-FA05B9694AE7}"/>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1" name="TextBox 8">
          <a:extLst>
            <a:ext uri="{FF2B5EF4-FFF2-40B4-BE49-F238E27FC236}">
              <a16:creationId xmlns:a16="http://schemas.microsoft.com/office/drawing/2014/main" id="{648A5BC5-3A25-4578-8250-8D352D6124AA}"/>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2" name="TextBox 8">
          <a:extLst>
            <a:ext uri="{FF2B5EF4-FFF2-40B4-BE49-F238E27FC236}">
              <a16:creationId xmlns:a16="http://schemas.microsoft.com/office/drawing/2014/main" id="{23569834-64B9-4E3D-A159-BC6901EEB042}"/>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3" name="TextBox 8">
          <a:extLst>
            <a:ext uri="{FF2B5EF4-FFF2-40B4-BE49-F238E27FC236}">
              <a16:creationId xmlns:a16="http://schemas.microsoft.com/office/drawing/2014/main" id="{051CFE5C-5022-4C68-8896-1DE8FB1E2AA2}"/>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4" name="TextBox 8">
          <a:extLst>
            <a:ext uri="{FF2B5EF4-FFF2-40B4-BE49-F238E27FC236}">
              <a16:creationId xmlns:a16="http://schemas.microsoft.com/office/drawing/2014/main" id="{A4089451-7B12-4BFA-BE0F-23067444D595}"/>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5" name="TextBox 8">
          <a:extLst>
            <a:ext uri="{FF2B5EF4-FFF2-40B4-BE49-F238E27FC236}">
              <a16:creationId xmlns:a16="http://schemas.microsoft.com/office/drawing/2014/main" id="{608AE681-AEE7-42DB-9573-64BA18C4C4C0}"/>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6" name="TextBox 8">
          <a:extLst>
            <a:ext uri="{FF2B5EF4-FFF2-40B4-BE49-F238E27FC236}">
              <a16:creationId xmlns:a16="http://schemas.microsoft.com/office/drawing/2014/main" id="{AFFD576C-52E9-4FC4-97E3-402A644A618C}"/>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1</xdr:col>
      <xdr:colOff>1100262</xdr:colOff>
      <xdr:row>3</xdr:row>
      <xdr:rowOff>70236</xdr:rowOff>
    </xdr:from>
    <xdr:to>
      <xdr:col>2</xdr:col>
      <xdr:colOff>353993</xdr:colOff>
      <xdr:row>4</xdr:row>
      <xdr:rowOff>185213</xdr:rowOff>
    </xdr:to>
    <xdr:sp macro="" textlink="">
      <xdr:nvSpPr>
        <xdr:cNvPr id="17" name="TextBox 8">
          <a:extLst>
            <a:ext uri="{FF2B5EF4-FFF2-40B4-BE49-F238E27FC236}">
              <a16:creationId xmlns:a16="http://schemas.microsoft.com/office/drawing/2014/main" id="{594D4F1A-D07C-48CA-906B-3851DB9C7764}"/>
            </a:ext>
          </a:extLst>
        </xdr:cNvPr>
        <xdr:cNvSpPr txBox="1"/>
      </xdr:nvSpPr>
      <xdr:spPr>
        <a:xfrm>
          <a:off x="869757"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18" name="TextBox 8">
          <a:extLst>
            <a:ext uri="{FF2B5EF4-FFF2-40B4-BE49-F238E27FC236}">
              <a16:creationId xmlns:a16="http://schemas.microsoft.com/office/drawing/2014/main" id="{0FB5B988-DCB5-44D5-9C22-8FBBEC3EAF4C}"/>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19" name="TextBox 8">
          <a:extLst>
            <a:ext uri="{FF2B5EF4-FFF2-40B4-BE49-F238E27FC236}">
              <a16:creationId xmlns:a16="http://schemas.microsoft.com/office/drawing/2014/main" id="{AAF079DE-B2D5-4515-B943-906958C1062F}"/>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0" name="TextBox 8">
          <a:extLst>
            <a:ext uri="{FF2B5EF4-FFF2-40B4-BE49-F238E27FC236}">
              <a16:creationId xmlns:a16="http://schemas.microsoft.com/office/drawing/2014/main" id="{82E4DEB9-DF13-4AA5-B93E-873768EF35A5}"/>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1" name="TextBox 8">
          <a:extLst>
            <a:ext uri="{FF2B5EF4-FFF2-40B4-BE49-F238E27FC236}">
              <a16:creationId xmlns:a16="http://schemas.microsoft.com/office/drawing/2014/main" id="{E39824BC-7AED-47CF-B0CB-BB9F1E30E9DA}"/>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2" name="TextBox 8">
          <a:extLst>
            <a:ext uri="{FF2B5EF4-FFF2-40B4-BE49-F238E27FC236}">
              <a16:creationId xmlns:a16="http://schemas.microsoft.com/office/drawing/2014/main" id="{2E109B49-504B-400F-82CA-506DD57A7C18}"/>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3" name="TextBox 8">
          <a:extLst>
            <a:ext uri="{FF2B5EF4-FFF2-40B4-BE49-F238E27FC236}">
              <a16:creationId xmlns:a16="http://schemas.microsoft.com/office/drawing/2014/main" id="{0F109BD2-0ABD-4FC7-9C31-2AC0360268A3}"/>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4" name="TextBox 8">
          <a:extLst>
            <a:ext uri="{FF2B5EF4-FFF2-40B4-BE49-F238E27FC236}">
              <a16:creationId xmlns:a16="http://schemas.microsoft.com/office/drawing/2014/main" id="{43BD855C-C3D0-4FEF-8C91-3E1F78620BD9}"/>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5" name="TextBox 8">
          <a:extLst>
            <a:ext uri="{FF2B5EF4-FFF2-40B4-BE49-F238E27FC236}">
              <a16:creationId xmlns:a16="http://schemas.microsoft.com/office/drawing/2014/main" id="{9FB1CCF8-93A4-4840-94DE-304730ABAA91}"/>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6" name="TextBox 8">
          <a:extLst>
            <a:ext uri="{FF2B5EF4-FFF2-40B4-BE49-F238E27FC236}">
              <a16:creationId xmlns:a16="http://schemas.microsoft.com/office/drawing/2014/main" id="{7A3AF106-7AF8-49AB-8CFB-6F516062D836}"/>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7" name="TextBox 8">
          <a:extLst>
            <a:ext uri="{FF2B5EF4-FFF2-40B4-BE49-F238E27FC236}">
              <a16:creationId xmlns:a16="http://schemas.microsoft.com/office/drawing/2014/main" id="{E53C6EAE-3178-4D5B-9EF8-B48B081B59A3}"/>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8" name="TextBox 8">
          <a:extLst>
            <a:ext uri="{FF2B5EF4-FFF2-40B4-BE49-F238E27FC236}">
              <a16:creationId xmlns:a16="http://schemas.microsoft.com/office/drawing/2014/main" id="{E3176FA3-EA55-4998-8F24-E353BDB26B20}"/>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29" name="TextBox 8">
          <a:extLst>
            <a:ext uri="{FF2B5EF4-FFF2-40B4-BE49-F238E27FC236}">
              <a16:creationId xmlns:a16="http://schemas.microsoft.com/office/drawing/2014/main" id="{B5178614-66DD-46BC-945A-C67477A2D037}"/>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30" name="TextBox 8">
          <a:extLst>
            <a:ext uri="{FF2B5EF4-FFF2-40B4-BE49-F238E27FC236}">
              <a16:creationId xmlns:a16="http://schemas.microsoft.com/office/drawing/2014/main" id="{414C0155-1CAD-4531-815B-636C11AABF80}"/>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31" name="TextBox 8">
          <a:extLst>
            <a:ext uri="{FF2B5EF4-FFF2-40B4-BE49-F238E27FC236}">
              <a16:creationId xmlns:a16="http://schemas.microsoft.com/office/drawing/2014/main" id="{B68E1171-88E8-474D-A711-40298531C2FE}"/>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32" name="TextBox 8">
          <a:extLst>
            <a:ext uri="{FF2B5EF4-FFF2-40B4-BE49-F238E27FC236}">
              <a16:creationId xmlns:a16="http://schemas.microsoft.com/office/drawing/2014/main" id="{0F0B3C8F-0724-4340-840B-3299D0EC1D8C}"/>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xdr:from>
      <xdr:col>2</xdr:col>
      <xdr:colOff>1100262</xdr:colOff>
      <xdr:row>3</xdr:row>
      <xdr:rowOff>70236</xdr:rowOff>
    </xdr:from>
    <xdr:to>
      <xdr:col>3</xdr:col>
      <xdr:colOff>353993</xdr:colOff>
      <xdr:row>4</xdr:row>
      <xdr:rowOff>185213</xdr:rowOff>
    </xdr:to>
    <xdr:sp macro="" textlink="">
      <xdr:nvSpPr>
        <xdr:cNvPr id="33" name="TextBox 8">
          <a:extLst>
            <a:ext uri="{FF2B5EF4-FFF2-40B4-BE49-F238E27FC236}">
              <a16:creationId xmlns:a16="http://schemas.microsoft.com/office/drawing/2014/main" id="{B7D4CDCE-0754-4255-A62F-DA54A862290A}"/>
            </a:ext>
          </a:extLst>
        </xdr:cNvPr>
        <xdr:cNvSpPr txBox="1"/>
      </xdr:nvSpPr>
      <xdr:spPr>
        <a:xfrm>
          <a:off x="1736532" y="411231"/>
          <a:ext cx="352916" cy="27690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2400"/>
            </a:lnSpc>
          </a:pPr>
          <a:endParaRPr lang="en-US" sz="800" i="1"/>
        </a:p>
      </xdr:txBody>
    </xdr:sp>
    <xdr:clientData/>
  </xdr:twoCellAnchor>
  <xdr:twoCellAnchor editAs="oneCell">
    <xdr:from>
      <xdr:col>0</xdr:col>
      <xdr:colOff>0</xdr:colOff>
      <xdr:row>0</xdr:row>
      <xdr:rowOff>0</xdr:rowOff>
    </xdr:from>
    <xdr:to>
      <xdr:col>0</xdr:col>
      <xdr:colOff>248356</xdr:colOff>
      <xdr:row>1</xdr:row>
      <xdr:rowOff>47625</xdr:rowOff>
    </xdr:to>
    <xdr:pic>
      <xdr:nvPicPr>
        <xdr:cNvPr id="34" name="Grafik 33" descr="Start mit einfarbiger Füllung">
          <a:hlinkClick xmlns:r="http://schemas.openxmlformats.org/officeDocument/2006/relationships" r:id="rId1"/>
          <a:extLst>
            <a:ext uri="{FF2B5EF4-FFF2-40B4-BE49-F238E27FC236}">
              <a16:creationId xmlns:a16="http://schemas.microsoft.com/office/drawing/2014/main" id="{AB6DC496-07E8-4365-9934-6E258127BE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25FE0789-171B-47DB-B70B-0535B758F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76200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63B9CB25-5808-45B1-8A94-1D2124AF0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3" name="Grafik 2" descr="Start mit einfarbiger Füllung">
          <a:hlinkClick xmlns:r="http://schemas.openxmlformats.org/officeDocument/2006/relationships" r:id="rId1"/>
          <a:extLst>
            <a:ext uri="{FF2B5EF4-FFF2-40B4-BE49-F238E27FC236}">
              <a16:creationId xmlns:a16="http://schemas.microsoft.com/office/drawing/2014/main" id="{99027596-7C6F-421C-A67F-EFE5AE5B8F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6B720E96-70FC-460A-A10E-88E108C9EA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C3CC5E7C-A24B-465D-8AD8-70F1D51539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76200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50E1878C-2BAA-4B17-9C19-58108786AB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356E487B-F052-4B7D-840D-0FDEA4E7CB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244546</xdr:colOff>
      <xdr:row>1</xdr:row>
      <xdr:rowOff>78105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16D2834A-3319-4401-B244-0F8C3B4194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4546" cy="2495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A612DFF2-5B30-4DFB-99CF-E179218476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CAF88AA7-AABC-41CF-8DC9-7021064BDF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F65603C1-ED4F-43CB-A9B8-D6C6608EA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51F47D68-F7B7-49D0-992F-928B1D7AA3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FA0CB42B-21D0-40E8-8444-D94627C8D7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A6960740-AD0B-474E-A9A3-1480B0677F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40AEBC13-ACFA-4672-94D3-B692665EE4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3" name="Grafik 2" descr="Start mit einfarbiger Füllung">
          <a:hlinkClick xmlns:r="http://schemas.openxmlformats.org/officeDocument/2006/relationships" r:id="rId1"/>
          <a:extLst>
            <a:ext uri="{FF2B5EF4-FFF2-40B4-BE49-F238E27FC236}">
              <a16:creationId xmlns:a16="http://schemas.microsoft.com/office/drawing/2014/main" id="{CC1F314F-8699-4AD5-814C-AADE6AD3DB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710624C6-6B17-42FB-A878-BE1FD0AE50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03AD3E4D-0F00-4BEC-B05A-D56667484D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838200</xdr:colOff>
      <xdr:row>7</xdr:row>
      <xdr:rowOff>7619</xdr:rowOff>
    </xdr:from>
    <xdr:to>
      <xdr:col>6</xdr:col>
      <xdr:colOff>1122548</xdr:colOff>
      <xdr:row>8</xdr:row>
      <xdr:rowOff>54212</xdr:rowOff>
    </xdr:to>
    <xdr:pic>
      <xdr:nvPicPr>
        <xdr:cNvPr id="2" name="Grafik 1">
          <a:extLst>
            <a:ext uri="{FF2B5EF4-FFF2-40B4-BE49-F238E27FC236}">
              <a16:creationId xmlns:a16="http://schemas.microsoft.com/office/drawing/2014/main" id="{11B6C56B-D7B6-466D-BD8A-6EA2327E3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rot="18822612">
          <a:off x="8383402" y="2095367"/>
          <a:ext cx="338693" cy="284348"/>
        </a:xfrm>
        <a:prstGeom prst="rect">
          <a:avLst/>
        </a:prstGeom>
      </xdr:spPr>
    </xdr:pic>
    <xdr:clientData/>
  </xdr:twoCellAnchor>
  <xdr:twoCellAnchor>
    <xdr:from>
      <xdr:col>6</xdr:col>
      <xdr:colOff>967740</xdr:colOff>
      <xdr:row>6</xdr:row>
      <xdr:rowOff>259080</xdr:rowOff>
    </xdr:from>
    <xdr:to>
      <xdr:col>6</xdr:col>
      <xdr:colOff>1198742</xdr:colOff>
      <xdr:row>7</xdr:row>
      <xdr:rowOff>223510</xdr:rowOff>
    </xdr:to>
    <xdr:sp macro="" textlink="">
      <xdr:nvSpPr>
        <xdr:cNvPr id="3" name="Textfeld 1">
          <a:extLst>
            <a:ext uri="{FF2B5EF4-FFF2-40B4-BE49-F238E27FC236}">
              <a16:creationId xmlns:a16="http://schemas.microsoft.com/office/drawing/2014/main" id="{2C4C1D37-F4DE-4FEC-9FB2-2D9ACABF9D22}"/>
            </a:ext>
          </a:extLst>
        </xdr:cNvPr>
        <xdr:cNvSpPr txBox="1"/>
      </xdr:nvSpPr>
      <xdr:spPr>
        <a:xfrm>
          <a:off x="8536940" y="2018030"/>
          <a:ext cx="234177"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7</a:t>
          </a:r>
        </a:p>
      </xdr:txBody>
    </xdr:sp>
    <xdr:clientData/>
  </xdr:twoCellAnchor>
  <xdr:twoCellAnchor>
    <xdr:from>
      <xdr:col>1</xdr:col>
      <xdr:colOff>205760</xdr:colOff>
      <xdr:row>13</xdr:row>
      <xdr:rowOff>14057</xdr:rowOff>
    </xdr:from>
    <xdr:to>
      <xdr:col>1</xdr:col>
      <xdr:colOff>1409889</xdr:colOff>
      <xdr:row>13</xdr:row>
      <xdr:rowOff>152556</xdr:rowOff>
    </xdr:to>
    <xdr:sp macro="" textlink="">
      <xdr:nvSpPr>
        <xdr:cNvPr id="4" name="TextBox 166">
          <a:extLst>
            <a:ext uri="{FF2B5EF4-FFF2-40B4-BE49-F238E27FC236}">
              <a16:creationId xmlns:a16="http://schemas.microsoft.com/office/drawing/2014/main" id="{B7936A43-A4D5-4112-A618-F5F79F23A54B}"/>
            </a:ext>
          </a:extLst>
        </xdr:cNvPr>
        <xdr:cNvSpPr txBox="1"/>
      </xdr:nvSpPr>
      <xdr:spPr>
        <a:xfrm>
          <a:off x="1383685" y="3792307"/>
          <a:ext cx="1207304" cy="141674"/>
        </a:xfrm>
        <a:prstGeom prst="rect">
          <a:avLst/>
        </a:prstGeom>
        <a:noFill/>
      </xdr:spPr>
      <xdr:txBody>
        <a:bodyPr wrap="square" lIns="0" tIns="0" rIns="0" bIns="0" rtlCol="0" anchor="ctr" anchorCtr="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defRPr/>
          </a:pPr>
          <a:r>
            <a:rPr lang="de-DE" sz="900">
              <a:solidFill>
                <a:srgbClr val="000000"/>
              </a:solidFill>
            </a:rPr>
            <a:t> ≥ prev. year</a:t>
          </a:r>
        </a:p>
      </xdr:txBody>
    </xdr:sp>
    <xdr:clientData/>
  </xdr:twoCellAnchor>
  <xdr:twoCellAnchor editAs="oneCell">
    <xdr:from>
      <xdr:col>0</xdr:col>
      <xdr:colOff>548640</xdr:colOff>
      <xdr:row>12</xdr:row>
      <xdr:rowOff>76200</xdr:rowOff>
    </xdr:from>
    <xdr:to>
      <xdr:col>1</xdr:col>
      <xdr:colOff>277998</xdr:colOff>
      <xdr:row>14</xdr:row>
      <xdr:rowOff>56118</xdr:rowOff>
    </xdr:to>
    <xdr:pic>
      <xdr:nvPicPr>
        <xdr:cNvPr id="5" name="Grafik 4">
          <a:extLst>
            <a:ext uri="{FF2B5EF4-FFF2-40B4-BE49-F238E27FC236}">
              <a16:creationId xmlns:a16="http://schemas.microsoft.com/office/drawing/2014/main" id="{C1B40636-2C4F-48FE-A4E3-F0EFE27347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rot="18822612">
          <a:off x="1110748" y="3701917"/>
          <a:ext cx="341868" cy="291333"/>
        </a:xfrm>
        <a:prstGeom prst="rect">
          <a:avLst/>
        </a:prstGeom>
      </xdr:spPr>
    </xdr:pic>
    <xdr:clientData/>
  </xdr:twoCellAnchor>
  <xdr:twoCellAnchor>
    <xdr:from>
      <xdr:col>1</xdr:col>
      <xdr:colOff>1190013</xdr:colOff>
      <xdr:row>34</xdr:row>
      <xdr:rowOff>86592</xdr:rowOff>
    </xdr:from>
    <xdr:to>
      <xdr:col>1</xdr:col>
      <xdr:colOff>2394142</xdr:colOff>
      <xdr:row>35</xdr:row>
      <xdr:rowOff>49831</xdr:rowOff>
    </xdr:to>
    <xdr:sp macro="" textlink="">
      <xdr:nvSpPr>
        <xdr:cNvPr id="6" name="TextBox 166">
          <a:extLst>
            <a:ext uri="{FF2B5EF4-FFF2-40B4-BE49-F238E27FC236}">
              <a16:creationId xmlns:a16="http://schemas.microsoft.com/office/drawing/2014/main" id="{B912C30B-6052-4025-A84E-CE7DB57033CD}"/>
            </a:ext>
          </a:extLst>
        </xdr:cNvPr>
        <xdr:cNvSpPr txBox="1"/>
      </xdr:nvSpPr>
      <xdr:spPr>
        <a:xfrm>
          <a:off x="2374288" y="8570192"/>
          <a:ext cx="1197779" cy="144214"/>
        </a:xfrm>
        <a:prstGeom prst="rect">
          <a:avLst/>
        </a:prstGeom>
        <a:noFill/>
      </xdr:spPr>
      <xdr:txBody>
        <a:bodyPr wrap="square" lIns="0" tIns="0" rIns="0" bIns="0" rtlCol="0" anchor="ctr" anchorCtr="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defRPr/>
          </a:pPr>
          <a:r>
            <a:rPr lang="en-US" sz="900">
              <a:solidFill>
                <a:srgbClr val="000000"/>
              </a:solidFill>
            </a:rPr>
            <a:t>≥ </a:t>
          </a:r>
          <a:r>
            <a:rPr lang="en-US" sz="900">
              <a:solidFill>
                <a:srgbClr val="000000"/>
              </a:solidFill>
              <a:latin typeface="EON Brix Sans" panose="020B0500000000000000" pitchFamily="34" charset="0"/>
            </a:rPr>
            <a:t>prev. year</a:t>
          </a:r>
          <a:endParaRPr lang="de-DE" sz="900">
            <a:solidFill>
              <a:srgbClr val="000000"/>
            </a:solidFill>
          </a:endParaRPr>
        </a:p>
      </xdr:txBody>
    </xdr:sp>
    <xdr:clientData/>
  </xdr:twoCellAnchor>
  <xdr:twoCellAnchor>
    <xdr:from>
      <xdr:col>1</xdr:col>
      <xdr:colOff>228926</xdr:colOff>
      <xdr:row>34</xdr:row>
      <xdr:rowOff>82785</xdr:rowOff>
    </xdr:from>
    <xdr:to>
      <xdr:col>1</xdr:col>
      <xdr:colOff>1433055</xdr:colOff>
      <xdr:row>35</xdr:row>
      <xdr:rowOff>46024</xdr:rowOff>
    </xdr:to>
    <xdr:sp macro="" textlink="">
      <xdr:nvSpPr>
        <xdr:cNvPr id="7" name="TextBox 166">
          <a:extLst>
            <a:ext uri="{FF2B5EF4-FFF2-40B4-BE49-F238E27FC236}">
              <a16:creationId xmlns:a16="http://schemas.microsoft.com/office/drawing/2014/main" id="{DBD58CA9-9C7A-45F0-B745-5BE634B981A4}"/>
            </a:ext>
          </a:extLst>
        </xdr:cNvPr>
        <xdr:cNvSpPr txBox="1"/>
      </xdr:nvSpPr>
      <xdr:spPr>
        <a:xfrm>
          <a:off x="1410026" y="8572735"/>
          <a:ext cx="1207304" cy="144214"/>
        </a:xfrm>
        <a:prstGeom prst="rect">
          <a:avLst/>
        </a:prstGeom>
        <a:noFill/>
      </xdr:spPr>
      <xdr:txBody>
        <a:bodyPr wrap="square" lIns="0" tIns="0" rIns="0" bIns="0" rtlCol="0" anchor="ctr" anchorCtr="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defRPr/>
          </a:pPr>
          <a:r>
            <a:rPr lang="de-DE" sz="900">
              <a:solidFill>
                <a:srgbClr val="000000"/>
              </a:solidFill>
            </a:rPr>
            <a:t> </a:t>
          </a:r>
          <a:r>
            <a:rPr lang="en-US" sz="900">
              <a:solidFill>
                <a:srgbClr val="000000"/>
              </a:solidFill>
              <a:latin typeface="EON Brix Sans" panose="020B0500000000000000" pitchFamily="34" charset="0"/>
            </a:rPr>
            <a:t>≤ prev. year</a:t>
          </a:r>
          <a:endParaRPr lang="de-DE" sz="900">
            <a:solidFill>
              <a:srgbClr val="000000"/>
            </a:solidFill>
          </a:endParaRPr>
        </a:p>
      </xdr:txBody>
    </xdr:sp>
    <xdr:clientData/>
  </xdr:twoCellAnchor>
  <xdr:twoCellAnchor editAs="oneCell">
    <xdr:from>
      <xdr:col>1</xdr:col>
      <xdr:colOff>0</xdr:colOff>
      <xdr:row>34</xdr:row>
      <xdr:rowOff>24149</xdr:rowOff>
    </xdr:from>
    <xdr:to>
      <xdr:col>1</xdr:col>
      <xdr:colOff>341868</xdr:colOff>
      <xdr:row>35</xdr:row>
      <xdr:rowOff>133237</xdr:rowOff>
    </xdr:to>
    <xdr:pic>
      <xdr:nvPicPr>
        <xdr:cNvPr id="8" name="Grafik 7">
          <a:extLst>
            <a:ext uri="{FF2B5EF4-FFF2-40B4-BE49-F238E27FC236}">
              <a16:creationId xmlns:a16="http://schemas.microsoft.com/office/drawing/2014/main" id="{B1B8EDC4-11F1-45DF-907B-7E44F413B5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rot="13435046" flipH="1">
          <a:off x="1181100" y="8514099"/>
          <a:ext cx="341868" cy="286888"/>
        </a:xfrm>
        <a:prstGeom prst="rect">
          <a:avLst/>
        </a:prstGeom>
      </xdr:spPr>
    </xdr:pic>
    <xdr:clientData/>
  </xdr:twoCellAnchor>
  <xdr:twoCellAnchor editAs="oneCell">
    <xdr:from>
      <xdr:col>1</xdr:col>
      <xdr:colOff>954378</xdr:colOff>
      <xdr:row>34</xdr:row>
      <xdr:rowOff>0</xdr:rowOff>
    </xdr:from>
    <xdr:to>
      <xdr:col>1</xdr:col>
      <xdr:colOff>1238726</xdr:colOff>
      <xdr:row>36</xdr:row>
      <xdr:rowOff>2778</xdr:rowOff>
    </xdr:to>
    <xdr:pic>
      <xdr:nvPicPr>
        <xdr:cNvPr id="9" name="Grafik 8">
          <a:extLst>
            <a:ext uri="{FF2B5EF4-FFF2-40B4-BE49-F238E27FC236}">
              <a16:creationId xmlns:a16="http://schemas.microsoft.com/office/drawing/2014/main" id="{614739A9-C421-416A-8AEB-46410E933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rot="18822612">
          <a:off x="2095288" y="8526965"/>
          <a:ext cx="364728" cy="284348"/>
        </a:xfrm>
        <a:prstGeom prst="rect">
          <a:avLst/>
        </a:prstGeom>
      </xdr:spPr>
    </xdr:pic>
    <xdr:clientData/>
  </xdr:twoCellAnchor>
  <xdr:twoCellAnchor>
    <xdr:from>
      <xdr:col>1</xdr:col>
      <xdr:colOff>0</xdr:colOff>
      <xdr:row>49</xdr:row>
      <xdr:rowOff>0</xdr:rowOff>
    </xdr:from>
    <xdr:to>
      <xdr:col>6</xdr:col>
      <xdr:colOff>1767290</xdr:colOff>
      <xdr:row>49</xdr:row>
      <xdr:rowOff>138499</xdr:rowOff>
    </xdr:to>
    <xdr:sp macro="" textlink="">
      <xdr:nvSpPr>
        <xdr:cNvPr id="10" name="Text Placeholder 12">
          <a:extLst>
            <a:ext uri="{FF2B5EF4-FFF2-40B4-BE49-F238E27FC236}">
              <a16:creationId xmlns:a16="http://schemas.microsoft.com/office/drawing/2014/main" id="{DE1A5834-15AF-479D-97AE-50DCF1287827}"/>
            </a:ext>
          </a:extLst>
        </xdr:cNvPr>
        <xdr:cNvSpPr>
          <a:spLocks noGrp="1"/>
        </xdr:cNvSpPr>
      </xdr:nvSpPr>
      <xdr:spPr>
        <a:xfrm>
          <a:off x="1181100" y="11334750"/>
          <a:ext cx="8155390" cy="141674"/>
        </a:xfrm>
        <a:prstGeom prst="rect">
          <a:avLst/>
        </a:prstGeom>
      </xdr:spPr>
      <xdr:txBody>
        <a:bodyPr vert="horz" wrap="square" lIns="0" tIns="0" rIns="0" bIns="0" rtlCol="0" anchor="t">
          <a:noAutofit/>
        </a:bodyPr>
        <a:lstStyle>
          <a:lvl1pPr marL="0" indent="0" algn="l" defTabSz="914378" rtl="0" eaLnBrk="1" latinLnBrk="0" hangingPunct="1">
            <a:lnSpc>
              <a:spcPct val="100000"/>
            </a:lnSpc>
            <a:spcBef>
              <a:spcPts val="0"/>
            </a:spcBef>
            <a:spcAft>
              <a:spcPts val="0"/>
            </a:spcAft>
            <a:buFont typeface="Arial" panose="020B0604020202020204" pitchFamily="34" charset="0"/>
            <a:buNone/>
            <a:defRPr sz="900" kern="100" baseline="0">
              <a:solidFill>
                <a:schemeClr val="tx1"/>
              </a:solidFill>
              <a:latin typeface="+mn-lt"/>
              <a:ea typeface="+mn-ea"/>
              <a:cs typeface="+mn-cs"/>
            </a:defRPr>
          </a:lvl1pPr>
          <a:lvl2pPr marL="179384" indent="-179383" algn="l" defTabSz="914378" rtl="0" eaLnBrk="1" latinLnBrk="0" hangingPunct="1">
            <a:lnSpc>
              <a:spcPts val="1750"/>
            </a:lnSpc>
            <a:spcBef>
              <a:spcPts val="0"/>
            </a:spcBef>
            <a:spcAft>
              <a:spcPts val="600"/>
            </a:spcAft>
            <a:buClr>
              <a:srgbClr val="EA1C0A"/>
            </a:buClr>
            <a:buFont typeface="EON Brix Sans" panose="020B0500000000000000" pitchFamily="34" charset="0"/>
            <a:buChar char="•"/>
            <a:defRPr sz="1400" kern="100" baseline="0">
              <a:solidFill>
                <a:schemeClr val="tx1"/>
              </a:solidFill>
              <a:latin typeface="+mn-lt"/>
              <a:ea typeface="+mn-ea"/>
              <a:cs typeface="+mn-cs"/>
            </a:defRPr>
          </a:lvl2pPr>
          <a:lvl3pPr marL="358766" indent="-179384" algn="l" defTabSz="914378" rtl="0" eaLnBrk="1" latinLnBrk="0" hangingPunct="1">
            <a:lnSpc>
              <a:spcPts val="1750"/>
            </a:lnSpc>
            <a:spcBef>
              <a:spcPts val="0"/>
            </a:spcBef>
            <a:spcAft>
              <a:spcPts val="600"/>
            </a:spcAft>
            <a:buFont typeface="Arial" panose="020B0604020202020204" pitchFamily="34" charset="0"/>
            <a:buChar char="•"/>
            <a:defRPr sz="1400" kern="100" baseline="0">
              <a:solidFill>
                <a:schemeClr val="tx1"/>
              </a:solidFill>
              <a:latin typeface="+mn-lt"/>
              <a:ea typeface="+mn-ea"/>
              <a:cs typeface="+mn-cs"/>
            </a:defRPr>
          </a:lvl3pPr>
          <a:lvl4pPr marL="538150" indent="-179383" algn="l" defTabSz="914378" rtl="0" eaLnBrk="1" latinLnBrk="0" hangingPunct="1">
            <a:lnSpc>
              <a:spcPts val="1750"/>
            </a:lnSpc>
            <a:spcBef>
              <a:spcPts val="0"/>
            </a:spcBef>
            <a:spcAft>
              <a:spcPts val="600"/>
            </a:spcAft>
            <a:buFont typeface="Arial" panose="020B0604020202020204" pitchFamily="34" charset="0"/>
            <a:buChar char="–"/>
            <a:defRPr sz="1400" kern="100" baseline="0">
              <a:solidFill>
                <a:schemeClr val="tx1"/>
              </a:solidFill>
              <a:latin typeface="+mn-lt"/>
              <a:ea typeface="+mn-ea"/>
              <a:cs typeface="+mn-cs"/>
            </a:defRPr>
          </a:lvl4pPr>
          <a:lvl5pPr marL="717532" indent="-179384" algn="l" defTabSz="914378" rtl="0" eaLnBrk="1" latinLnBrk="0" hangingPunct="1">
            <a:lnSpc>
              <a:spcPts val="1750"/>
            </a:lnSpc>
            <a:spcBef>
              <a:spcPts val="0"/>
            </a:spcBef>
            <a:spcAft>
              <a:spcPts val="600"/>
            </a:spcAft>
            <a:buFont typeface="Symbol" panose="05050102010706020507" pitchFamily="18" charset="2"/>
            <a:buChar char="-"/>
            <a:defRPr sz="1400" kern="100" baseline="0">
              <a:solidFill>
                <a:schemeClr val="tx1"/>
              </a:solidFill>
              <a:latin typeface="+mn-lt"/>
              <a:ea typeface="+mn-ea"/>
              <a:cs typeface="+mn-cs"/>
            </a:defRPr>
          </a:lvl5pPr>
          <a:lvl6pPr marL="2514537" indent="-228594" algn="l" defTabSz="914378"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6pPr>
          <a:lvl7pPr marL="2971726" indent="-228594" algn="l" defTabSz="914378"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7pPr>
          <a:lvl8pPr marL="3428915" indent="-228594" algn="l" defTabSz="914378"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8pPr>
          <a:lvl9pPr marL="3886103" indent="-228594" algn="l" defTabSz="914378"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9pPr>
        </a:lstStyle>
        <a:p>
          <a:pPr lvl="0"/>
          <a:r>
            <a:rPr lang="en-US" sz="800"/>
            <a:t>1. Refers to shareholder representatives.</a:t>
          </a:r>
        </a:p>
      </xdr:txBody>
    </xdr:sp>
    <xdr:clientData/>
  </xdr:twoCellAnchor>
  <xdr:twoCellAnchor editAs="oneCell">
    <xdr:from>
      <xdr:col>6</xdr:col>
      <xdr:colOff>883920</xdr:colOff>
      <xdr:row>27</xdr:row>
      <xdr:rowOff>0</xdr:rowOff>
    </xdr:from>
    <xdr:to>
      <xdr:col>6</xdr:col>
      <xdr:colOff>1235313</xdr:colOff>
      <xdr:row>28</xdr:row>
      <xdr:rowOff>2408</xdr:rowOff>
    </xdr:to>
    <xdr:pic>
      <xdr:nvPicPr>
        <xdr:cNvPr id="11" name="Grafik 10">
          <a:extLst>
            <a:ext uri="{FF2B5EF4-FFF2-40B4-BE49-F238E27FC236}">
              <a16:creationId xmlns:a16="http://schemas.microsoft.com/office/drawing/2014/main" id="{D8D81F27-465C-4935-955F-D4156D26F3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rot="13435046" flipH="1">
          <a:off x="8459470" y="6648450"/>
          <a:ext cx="348218" cy="288158"/>
        </a:xfrm>
        <a:prstGeom prst="rect">
          <a:avLst/>
        </a:prstGeom>
      </xdr:spPr>
    </xdr:pic>
    <xdr:clientData/>
  </xdr:twoCellAnchor>
  <xdr:twoCellAnchor editAs="oneCell">
    <xdr:from>
      <xdr:col>6</xdr:col>
      <xdr:colOff>883920</xdr:colOff>
      <xdr:row>33</xdr:row>
      <xdr:rowOff>0</xdr:rowOff>
    </xdr:from>
    <xdr:to>
      <xdr:col>6</xdr:col>
      <xdr:colOff>1235313</xdr:colOff>
      <xdr:row>33</xdr:row>
      <xdr:rowOff>284348</xdr:rowOff>
    </xdr:to>
    <xdr:pic>
      <xdr:nvPicPr>
        <xdr:cNvPr id="12" name="Grafik 11">
          <a:extLst>
            <a:ext uri="{FF2B5EF4-FFF2-40B4-BE49-F238E27FC236}">
              <a16:creationId xmlns:a16="http://schemas.microsoft.com/office/drawing/2014/main" id="{A5874D49-A65B-4091-AAFC-BE0BD177FD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rot="13435046" flipH="1">
          <a:off x="8459470" y="8191500"/>
          <a:ext cx="348218" cy="284348"/>
        </a:xfrm>
        <a:prstGeom prst="rect">
          <a:avLst/>
        </a:prstGeom>
      </xdr:spPr>
    </xdr:pic>
    <xdr:clientData/>
  </xdr:twoCellAnchor>
  <xdr:twoCellAnchor editAs="oneCell">
    <xdr:from>
      <xdr:col>6</xdr:col>
      <xdr:colOff>883920</xdr:colOff>
      <xdr:row>32</xdr:row>
      <xdr:rowOff>0</xdr:rowOff>
    </xdr:from>
    <xdr:to>
      <xdr:col>6</xdr:col>
      <xdr:colOff>1235313</xdr:colOff>
      <xdr:row>32</xdr:row>
      <xdr:rowOff>284348</xdr:rowOff>
    </xdr:to>
    <xdr:pic>
      <xdr:nvPicPr>
        <xdr:cNvPr id="13" name="Grafik 12">
          <a:extLst>
            <a:ext uri="{FF2B5EF4-FFF2-40B4-BE49-F238E27FC236}">
              <a16:creationId xmlns:a16="http://schemas.microsoft.com/office/drawing/2014/main" id="{162297D2-C1F9-43F0-85C6-59C4680B97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rot="13435046" flipH="1">
          <a:off x="8459470" y="7896225"/>
          <a:ext cx="348218" cy="284348"/>
        </a:xfrm>
        <a:prstGeom prst="rect">
          <a:avLst/>
        </a:prstGeom>
      </xdr:spPr>
    </xdr:pic>
    <xdr:clientData/>
  </xdr:twoCellAnchor>
  <xdr:twoCellAnchor editAs="oneCell">
    <xdr:from>
      <xdr:col>6</xdr:col>
      <xdr:colOff>883920</xdr:colOff>
      <xdr:row>31</xdr:row>
      <xdr:rowOff>0</xdr:rowOff>
    </xdr:from>
    <xdr:to>
      <xdr:col>6</xdr:col>
      <xdr:colOff>1235313</xdr:colOff>
      <xdr:row>31</xdr:row>
      <xdr:rowOff>284348</xdr:rowOff>
    </xdr:to>
    <xdr:pic>
      <xdr:nvPicPr>
        <xdr:cNvPr id="14" name="Grafik 13">
          <a:extLst>
            <a:ext uri="{FF2B5EF4-FFF2-40B4-BE49-F238E27FC236}">
              <a16:creationId xmlns:a16="http://schemas.microsoft.com/office/drawing/2014/main" id="{B075A66C-DA38-4824-BF13-A6DD3315B2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rot="13435046" flipH="1">
          <a:off x="8459470" y="7600950"/>
          <a:ext cx="348218" cy="284348"/>
        </a:xfrm>
        <a:prstGeom prst="rect">
          <a:avLst/>
        </a:prstGeom>
      </xdr:spPr>
    </xdr:pic>
    <xdr:clientData/>
  </xdr:twoCellAnchor>
  <xdr:twoCellAnchor editAs="oneCell">
    <xdr:from>
      <xdr:col>6</xdr:col>
      <xdr:colOff>883920</xdr:colOff>
      <xdr:row>28</xdr:row>
      <xdr:rowOff>0</xdr:rowOff>
    </xdr:from>
    <xdr:to>
      <xdr:col>6</xdr:col>
      <xdr:colOff>1160648</xdr:colOff>
      <xdr:row>29</xdr:row>
      <xdr:rowOff>174228</xdr:rowOff>
    </xdr:to>
    <xdr:pic>
      <xdr:nvPicPr>
        <xdr:cNvPr id="15" name="Grafik 14">
          <a:extLst>
            <a:ext uri="{FF2B5EF4-FFF2-40B4-BE49-F238E27FC236}">
              <a16:creationId xmlns:a16="http://schemas.microsoft.com/office/drawing/2014/main" id="{4E674C24-F986-43A9-BEAD-6C21E9A47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6"/>
            </a:ext>
          </a:extLst>
        </a:blip>
        <a:stretch>
          <a:fillRect/>
        </a:stretch>
      </xdr:blipFill>
      <xdr:spPr>
        <a:xfrm rot="18822612">
          <a:off x="8418645" y="6975025"/>
          <a:ext cx="355203" cy="273553"/>
        </a:xfrm>
        <a:prstGeom prst="rect">
          <a:avLst/>
        </a:prstGeom>
      </xdr:spPr>
    </xdr:pic>
    <xdr:clientData/>
  </xdr:twoCellAnchor>
  <xdr:twoCellAnchor editAs="oneCell">
    <xdr:from>
      <xdr:col>0</xdr:col>
      <xdr:colOff>1</xdr:colOff>
      <xdr:row>0</xdr:row>
      <xdr:rowOff>0</xdr:rowOff>
    </xdr:from>
    <xdr:to>
      <xdr:col>0</xdr:col>
      <xdr:colOff>252167</xdr:colOff>
      <xdr:row>1</xdr:row>
      <xdr:rowOff>76200</xdr:rowOff>
    </xdr:to>
    <xdr:pic>
      <xdr:nvPicPr>
        <xdr:cNvPr id="17" name="Grafik 16" descr="Start mit einfarbiger Füllung">
          <a:hlinkClick xmlns:r="http://schemas.openxmlformats.org/officeDocument/2006/relationships" r:id="rId7"/>
          <a:extLst>
            <a:ext uri="{FF2B5EF4-FFF2-40B4-BE49-F238E27FC236}">
              <a16:creationId xmlns:a16="http://schemas.microsoft.com/office/drawing/2014/main" id="{4579A7B0-14A1-4839-2657-C3CECF1611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 y="0"/>
          <a:ext cx="252166" cy="247650"/>
        </a:xfrm>
        <a:prstGeom prst="rect">
          <a:avLst/>
        </a:prstGeom>
      </xdr:spPr>
    </xdr:pic>
    <xdr:clientData/>
  </xdr:twoCellAnchor>
  <xdr:twoCellAnchor>
    <xdr:from>
      <xdr:col>4</xdr:col>
      <xdr:colOff>412115</xdr:colOff>
      <xdr:row>2</xdr:row>
      <xdr:rowOff>8255</xdr:rowOff>
    </xdr:from>
    <xdr:to>
      <xdr:col>4</xdr:col>
      <xdr:colOff>643117</xdr:colOff>
      <xdr:row>2</xdr:row>
      <xdr:rowOff>267960</xdr:rowOff>
    </xdr:to>
    <xdr:sp macro="" textlink="">
      <xdr:nvSpPr>
        <xdr:cNvPr id="16" name="Textfeld 1">
          <a:extLst>
            <a:ext uri="{FF2B5EF4-FFF2-40B4-BE49-F238E27FC236}">
              <a16:creationId xmlns:a16="http://schemas.microsoft.com/office/drawing/2014/main" id="{3C122952-A094-4A78-81E0-B7836FC62357}"/>
            </a:ext>
          </a:extLst>
        </xdr:cNvPr>
        <xdr:cNvSpPr txBox="1"/>
      </xdr:nvSpPr>
      <xdr:spPr>
        <a:xfrm>
          <a:off x="5403215" y="494030"/>
          <a:ext cx="231002"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1</a:t>
          </a:r>
        </a:p>
      </xdr:txBody>
    </xdr:sp>
    <xdr:clientData/>
  </xdr:twoCellAnchor>
  <xdr:twoCellAnchor>
    <xdr:from>
      <xdr:col>4</xdr:col>
      <xdr:colOff>450215</xdr:colOff>
      <xdr:row>2</xdr:row>
      <xdr:rowOff>265430</xdr:rowOff>
    </xdr:from>
    <xdr:to>
      <xdr:col>4</xdr:col>
      <xdr:colOff>681217</xdr:colOff>
      <xdr:row>3</xdr:row>
      <xdr:rowOff>229860</xdr:rowOff>
    </xdr:to>
    <xdr:sp macro="" textlink="">
      <xdr:nvSpPr>
        <xdr:cNvPr id="18" name="Textfeld 1">
          <a:extLst>
            <a:ext uri="{FF2B5EF4-FFF2-40B4-BE49-F238E27FC236}">
              <a16:creationId xmlns:a16="http://schemas.microsoft.com/office/drawing/2014/main" id="{4A23B34A-A5D0-4A29-B6B0-DECDFA8FAE3A}"/>
            </a:ext>
          </a:extLst>
        </xdr:cNvPr>
        <xdr:cNvSpPr txBox="1"/>
      </xdr:nvSpPr>
      <xdr:spPr>
        <a:xfrm>
          <a:off x="5441315" y="751205"/>
          <a:ext cx="231002"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1</a:t>
          </a:r>
        </a:p>
      </xdr:txBody>
    </xdr:sp>
    <xdr:clientData/>
  </xdr:twoCellAnchor>
  <xdr:twoCellAnchor>
    <xdr:from>
      <xdr:col>4</xdr:col>
      <xdr:colOff>450215</xdr:colOff>
      <xdr:row>3</xdr:row>
      <xdr:rowOff>294005</xdr:rowOff>
    </xdr:from>
    <xdr:to>
      <xdr:col>4</xdr:col>
      <xdr:colOff>681217</xdr:colOff>
      <xdr:row>4</xdr:row>
      <xdr:rowOff>258435</xdr:rowOff>
    </xdr:to>
    <xdr:sp macro="" textlink="">
      <xdr:nvSpPr>
        <xdr:cNvPr id="19" name="Textfeld 1">
          <a:extLst>
            <a:ext uri="{FF2B5EF4-FFF2-40B4-BE49-F238E27FC236}">
              <a16:creationId xmlns:a16="http://schemas.microsoft.com/office/drawing/2014/main" id="{BD8E138D-5370-4D13-B4A2-DF9C327B850F}"/>
            </a:ext>
          </a:extLst>
        </xdr:cNvPr>
        <xdr:cNvSpPr txBox="1"/>
      </xdr:nvSpPr>
      <xdr:spPr>
        <a:xfrm>
          <a:off x="5441315" y="1075055"/>
          <a:ext cx="231002"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1</a:t>
          </a:r>
        </a:p>
      </xdr:txBody>
    </xdr:sp>
    <xdr:clientData/>
  </xdr:twoCellAnchor>
  <xdr:twoCellAnchor>
    <xdr:from>
      <xdr:col>5</xdr:col>
      <xdr:colOff>450215</xdr:colOff>
      <xdr:row>2</xdr:row>
      <xdr:rowOff>8255</xdr:rowOff>
    </xdr:from>
    <xdr:to>
      <xdr:col>5</xdr:col>
      <xdr:colOff>681217</xdr:colOff>
      <xdr:row>2</xdr:row>
      <xdr:rowOff>267960</xdr:rowOff>
    </xdr:to>
    <xdr:sp macro="" textlink="">
      <xdr:nvSpPr>
        <xdr:cNvPr id="20" name="Textfeld 1">
          <a:extLst>
            <a:ext uri="{FF2B5EF4-FFF2-40B4-BE49-F238E27FC236}">
              <a16:creationId xmlns:a16="http://schemas.microsoft.com/office/drawing/2014/main" id="{545C317F-D496-475F-9AB0-74C6C3E689A2}"/>
            </a:ext>
          </a:extLst>
        </xdr:cNvPr>
        <xdr:cNvSpPr txBox="1"/>
      </xdr:nvSpPr>
      <xdr:spPr>
        <a:xfrm>
          <a:off x="6279515" y="494030"/>
          <a:ext cx="231002"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1</a:t>
          </a:r>
        </a:p>
      </xdr:txBody>
    </xdr:sp>
    <xdr:clientData/>
  </xdr:twoCellAnchor>
  <xdr:twoCellAnchor>
    <xdr:from>
      <xdr:col>5</xdr:col>
      <xdr:colOff>440690</xdr:colOff>
      <xdr:row>2</xdr:row>
      <xdr:rowOff>294005</xdr:rowOff>
    </xdr:from>
    <xdr:to>
      <xdr:col>5</xdr:col>
      <xdr:colOff>671692</xdr:colOff>
      <xdr:row>3</xdr:row>
      <xdr:rowOff>258435</xdr:rowOff>
    </xdr:to>
    <xdr:sp macro="" textlink="">
      <xdr:nvSpPr>
        <xdr:cNvPr id="21" name="Textfeld 1">
          <a:extLst>
            <a:ext uri="{FF2B5EF4-FFF2-40B4-BE49-F238E27FC236}">
              <a16:creationId xmlns:a16="http://schemas.microsoft.com/office/drawing/2014/main" id="{4CEF67B3-6DB6-42EB-97C0-4769E8033932}"/>
            </a:ext>
          </a:extLst>
        </xdr:cNvPr>
        <xdr:cNvSpPr txBox="1"/>
      </xdr:nvSpPr>
      <xdr:spPr>
        <a:xfrm>
          <a:off x="6269990" y="779780"/>
          <a:ext cx="231002"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1</a:t>
          </a:r>
        </a:p>
      </xdr:txBody>
    </xdr:sp>
    <xdr:clientData/>
  </xdr:twoCellAnchor>
  <xdr:twoCellAnchor>
    <xdr:from>
      <xdr:col>5</xdr:col>
      <xdr:colOff>440690</xdr:colOff>
      <xdr:row>4</xdr:row>
      <xdr:rowOff>8255</xdr:rowOff>
    </xdr:from>
    <xdr:to>
      <xdr:col>5</xdr:col>
      <xdr:colOff>671692</xdr:colOff>
      <xdr:row>4</xdr:row>
      <xdr:rowOff>267960</xdr:rowOff>
    </xdr:to>
    <xdr:sp macro="" textlink="">
      <xdr:nvSpPr>
        <xdr:cNvPr id="22" name="Textfeld 1">
          <a:extLst>
            <a:ext uri="{FF2B5EF4-FFF2-40B4-BE49-F238E27FC236}">
              <a16:creationId xmlns:a16="http://schemas.microsoft.com/office/drawing/2014/main" id="{210F9B99-EEE7-4425-BF35-734DF61EB8A2}"/>
            </a:ext>
          </a:extLst>
        </xdr:cNvPr>
        <xdr:cNvSpPr txBox="1"/>
      </xdr:nvSpPr>
      <xdr:spPr>
        <a:xfrm>
          <a:off x="6269990" y="1084580"/>
          <a:ext cx="231002" cy="259705"/>
        </a:xfrm>
        <a:prstGeom prst="rect">
          <a:avLst/>
        </a:prstGeom>
        <a:noFill/>
      </xdr:spPr>
      <xdr:txBody>
        <a:bodyPr wrap="square" rtlCol="0">
          <a:spAutoFit/>
        </a:bodyPr>
        <a:lstStyle>
          <a:defPPr>
            <a:defRPr lang="de-DE"/>
          </a:defPPr>
          <a:lvl1pPr marL="0" algn="l" defTabSz="914400" rtl="0" eaLnBrk="1" latinLnBrk="0" hangingPunct="1">
            <a:defRPr kumimoji="0" lang="de-DE" sz="1400" b="0" i="0" u="none" kern="1200" baseline="0">
              <a:solidFill>
                <a:schemeClr val="tx1"/>
              </a:solidFill>
              <a:latin typeface="EON Brix Sans"/>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8"/>
          <a:r>
            <a:rPr lang="de-DE" sz="1100" baseline="30000">
              <a:solidFill>
                <a:srgbClr val="000000"/>
              </a:solidFill>
            </a:rPr>
            <a:t>1</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38100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4612207A-89E2-4DC6-A262-816D8A40F9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D28675DB-9DF8-4C92-A583-C3725B6B34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1DB0BAF1-26D8-406F-A1DF-B44519AE24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DC5488F0-3C71-42A3-A27E-54ADCEFE86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539377</xdr:colOff>
      <xdr:row>10</xdr:row>
      <xdr:rowOff>100013</xdr:rowOff>
    </xdr:from>
    <xdr:to>
      <xdr:col>7</xdr:col>
      <xdr:colOff>906912</xdr:colOff>
      <xdr:row>12</xdr:row>
      <xdr:rowOff>93781</xdr:rowOff>
    </xdr:to>
    <xdr:pic>
      <xdr:nvPicPr>
        <xdr:cNvPr id="2" name="Grafik 1">
          <a:extLst>
            <a:ext uri="{FF2B5EF4-FFF2-40B4-BE49-F238E27FC236}">
              <a16:creationId xmlns:a16="http://schemas.microsoft.com/office/drawing/2014/main" id="{98E767B9-1521-4013-A943-E99970AC4DF7}"/>
            </a:ext>
          </a:extLst>
        </xdr:cNvPr>
        <xdr:cNvPicPr>
          <a:picLocks/>
        </xdr:cNvPicPr>
      </xdr:nvPicPr>
      <xdr:blipFill>
        <a:blip xmlns:r="http://schemas.openxmlformats.org/officeDocument/2006/relationships" r:embed="rId1"/>
        <a:stretch>
          <a:fillRect/>
        </a:stretch>
      </xdr:blipFill>
      <xdr:spPr>
        <a:xfrm>
          <a:off x="9981827" y="2132013"/>
          <a:ext cx="364360" cy="352543"/>
        </a:xfrm>
        <a:prstGeom prst="rect">
          <a:avLst/>
        </a:prstGeom>
      </xdr:spPr>
    </xdr:pic>
    <xdr:clientData/>
  </xdr:twoCellAnchor>
  <xdr:twoCellAnchor editAs="oneCell">
    <xdr:from>
      <xdr:col>7</xdr:col>
      <xdr:colOff>549502</xdr:colOff>
      <xdr:row>9</xdr:row>
      <xdr:rowOff>74546</xdr:rowOff>
    </xdr:from>
    <xdr:to>
      <xdr:col>7</xdr:col>
      <xdr:colOff>912019</xdr:colOff>
      <xdr:row>11</xdr:row>
      <xdr:rowOff>105812</xdr:rowOff>
    </xdr:to>
    <xdr:pic>
      <xdr:nvPicPr>
        <xdr:cNvPr id="3" name="Grafik 2">
          <a:extLst>
            <a:ext uri="{FF2B5EF4-FFF2-40B4-BE49-F238E27FC236}">
              <a16:creationId xmlns:a16="http://schemas.microsoft.com/office/drawing/2014/main" id="{5D796F5C-A5FD-47AA-B0AA-D074073806C5}"/>
            </a:ext>
          </a:extLst>
        </xdr:cNvPr>
        <xdr:cNvPicPr>
          <a:picLocks/>
        </xdr:cNvPicPr>
      </xdr:nvPicPr>
      <xdr:blipFill>
        <a:blip xmlns:r="http://schemas.openxmlformats.org/officeDocument/2006/relationships" r:embed="rId2"/>
        <a:stretch>
          <a:fillRect/>
        </a:stretch>
      </xdr:blipFill>
      <xdr:spPr>
        <a:xfrm>
          <a:off x="9991952" y="1928746"/>
          <a:ext cx="362517" cy="393215"/>
        </a:xfrm>
        <a:prstGeom prst="rect">
          <a:avLst/>
        </a:prstGeom>
      </xdr:spPr>
    </xdr:pic>
    <xdr:clientData/>
  </xdr:twoCellAnchor>
  <xdr:twoCellAnchor editAs="oneCell">
    <xdr:from>
      <xdr:col>7</xdr:col>
      <xdr:colOff>448446</xdr:colOff>
      <xdr:row>5</xdr:row>
      <xdr:rowOff>95648</xdr:rowOff>
    </xdr:from>
    <xdr:to>
      <xdr:col>7</xdr:col>
      <xdr:colOff>1000573</xdr:colOff>
      <xdr:row>7</xdr:row>
      <xdr:rowOff>82550</xdr:rowOff>
    </xdr:to>
    <xdr:pic>
      <xdr:nvPicPr>
        <xdr:cNvPr id="4" name="Grafik 3">
          <a:extLst>
            <a:ext uri="{FF2B5EF4-FFF2-40B4-BE49-F238E27FC236}">
              <a16:creationId xmlns:a16="http://schemas.microsoft.com/office/drawing/2014/main" id="{A3CA8142-08F1-447F-8B81-B31A957B07A0}"/>
            </a:ext>
          </a:extLst>
        </xdr:cNvPr>
        <xdr:cNvPicPr>
          <a:picLocks/>
        </xdr:cNvPicPr>
      </xdr:nvPicPr>
      <xdr:blipFill>
        <a:blip xmlns:r="http://schemas.openxmlformats.org/officeDocument/2006/relationships" r:embed="rId3"/>
        <a:stretch>
          <a:fillRect/>
        </a:stretch>
      </xdr:blipFill>
      <xdr:spPr>
        <a:xfrm>
          <a:off x="9890896" y="1238648"/>
          <a:ext cx="555302" cy="355202"/>
        </a:xfrm>
        <a:prstGeom prst="rect">
          <a:avLst/>
        </a:prstGeom>
      </xdr:spPr>
    </xdr:pic>
    <xdr:clientData/>
  </xdr:twoCellAnchor>
  <xdr:twoCellAnchor editAs="oneCell">
    <xdr:from>
      <xdr:col>7</xdr:col>
      <xdr:colOff>455193</xdr:colOff>
      <xdr:row>4</xdr:row>
      <xdr:rowOff>292452</xdr:rowOff>
    </xdr:from>
    <xdr:to>
      <xdr:col>7</xdr:col>
      <xdr:colOff>1001543</xdr:colOff>
      <xdr:row>6</xdr:row>
      <xdr:rowOff>84128</xdr:rowOff>
    </xdr:to>
    <xdr:pic>
      <xdr:nvPicPr>
        <xdr:cNvPr id="5" name="Grafik 4">
          <a:extLst>
            <a:ext uri="{FF2B5EF4-FFF2-40B4-BE49-F238E27FC236}">
              <a16:creationId xmlns:a16="http://schemas.microsoft.com/office/drawing/2014/main" id="{94691994-738A-4561-AB7E-2F2F162AB8CB}"/>
            </a:ext>
          </a:extLst>
        </xdr:cNvPr>
        <xdr:cNvPicPr preferRelativeResize="0">
          <a:picLocks/>
        </xdr:cNvPicPr>
      </xdr:nvPicPr>
      <xdr:blipFill>
        <a:blip xmlns:r="http://schemas.openxmlformats.org/officeDocument/2006/relationships" r:embed="rId4"/>
        <a:stretch>
          <a:fillRect/>
        </a:stretch>
      </xdr:blipFill>
      <xdr:spPr>
        <a:xfrm>
          <a:off x="9897643" y="1067152"/>
          <a:ext cx="540000" cy="347300"/>
        </a:xfrm>
        <a:prstGeom prst="rect">
          <a:avLst/>
        </a:prstGeom>
      </xdr:spPr>
    </xdr:pic>
    <xdr:clientData/>
  </xdr:twoCellAnchor>
  <xdr:twoCellAnchor>
    <xdr:from>
      <xdr:col>7</xdr:col>
      <xdr:colOff>422410</xdr:colOff>
      <xdr:row>13</xdr:row>
      <xdr:rowOff>82826</xdr:rowOff>
    </xdr:from>
    <xdr:to>
      <xdr:col>7</xdr:col>
      <xdr:colOff>1025662</xdr:colOff>
      <xdr:row>15</xdr:row>
      <xdr:rowOff>117049</xdr:rowOff>
    </xdr:to>
    <xdr:graphicFrame macro="">
      <xdr:nvGraphicFramePr>
        <xdr:cNvPr id="6" name="Diagramm 5">
          <a:extLst>
            <a:ext uri="{FF2B5EF4-FFF2-40B4-BE49-F238E27FC236}">
              <a16:creationId xmlns:a16="http://schemas.microsoft.com/office/drawing/2014/main" id="{74B91C8B-9FFE-4C07-90A3-4771ECB40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422419</xdr:colOff>
      <xdr:row>12</xdr:row>
      <xdr:rowOff>82826</xdr:rowOff>
    </xdr:from>
    <xdr:to>
      <xdr:col>7</xdr:col>
      <xdr:colOff>1025671</xdr:colOff>
      <xdr:row>14</xdr:row>
      <xdr:rowOff>121717</xdr:rowOff>
    </xdr:to>
    <xdr:graphicFrame macro="">
      <xdr:nvGraphicFramePr>
        <xdr:cNvPr id="7" name="Diagramm 6">
          <a:extLst>
            <a:ext uri="{FF2B5EF4-FFF2-40B4-BE49-F238E27FC236}">
              <a16:creationId xmlns:a16="http://schemas.microsoft.com/office/drawing/2014/main" id="{C8C60E83-3C5D-4B66-9FC5-2C86A86F7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463830</xdr:colOff>
      <xdr:row>6</xdr:row>
      <xdr:rowOff>74542</xdr:rowOff>
    </xdr:from>
    <xdr:to>
      <xdr:col>7</xdr:col>
      <xdr:colOff>974484</xdr:colOff>
      <xdr:row>8</xdr:row>
      <xdr:rowOff>113307</xdr:rowOff>
    </xdr:to>
    <xdr:graphicFrame macro="">
      <xdr:nvGraphicFramePr>
        <xdr:cNvPr id="8" name="Diagramm 7">
          <a:extLst>
            <a:ext uri="{FF2B5EF4-FFF2-40B4-BE49-F238E27FC236}">
              <a16:creationId xmlns:a16="http://schemas.microsoft.com/office/drawing/2014/main" id="{A77C1B7C-1DE7-4556-9F0C-4FA5E5C5B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483415</xdr:colOff>
      <xdr:row>7</xdr:row>
      <xdr:rowOff>74543</xdr:rowOff>
    </xdr:from>
    <xdr:to>
      <xdr:col>7</xdr:col>
      <xdr:colOff>963643</xdr:colOff>
      <xdr:row>9</xdr:row>
      <xdr:rowOff>116931</xdr:rowOff>
    </xdr:to>
    <xdr:graphicFrame macro="">
      <xdr:nvGraphicFramePr>
        <xdr:cNvPr id="9" name="Diagramm 8">
          <a:extLst>
            <a:ext uri="{FF2B5EF4-FFF2-40B4-BE49-F238E27FC236}">
              <a16:creationId xmlns:a16="http://schemas.microsoft.com/office/drawing/2014/main" id="{C928FBF6-903A-4326-A100-38E8002EB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474766</xdr:colOff>
      <xdr:row>8</xdr:row>
      <xdr:rowOff>66260</xdr:rowOff>
    </xdr:from>
    <xdr:to>
      <xdr:col>7</xdr:col>
      <xdr:colOff>973321</xdr:colOff>
      <xdr:row>10</xdr:row>
      <xdr:rowOff>116224</xdr:rowOff>
    </xdr:to>
    <xdr:graphicFrame macro="">
      <xdr:nvGraphicFramePr>
        <xdr:cNvPr id="10" name="Diagramm 9">
          <a:extLst>
            <a:ext uri="{FF2B5EF4-FFF2-40B4-BE49-F238E27FC236}">
              <a16:creationId xmlns:a16="http://schemas.microsoft.com/office/drawing/2014/main" id="{36B0B23A-EF69-49A6-AC29-BEF534781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0</xdr:col>
      <xdr:colOff>248356</xdr:colOff>
      <xdr:row>1</xdr:row>
      <xdr:rowOff>73715</xdr:rowOff>
    </xdr:to>
    <xdr:pic>
      <xdr:nvPicPr>
        <xdr:cNvPr id="11" name="Grafik 10" descr="Start mit einfarbiger Füllung">
          <a:hlinkClick xmlns:r="http://schemas.openxmlformats.org/officeDocument/2006/relationships" r:id="rId10"/>
          <a:extLst>
            <a:ext uri="{FF2B5EF4-FFF2-40B4-BE49-F238E27FC236}">
              <a16:creationId xmlns:a16="http://schemas.microsoft.com/office/drawing/2014/main" id="{FA90B44A-D627-4165-95C6-6177E6C2886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0" y="0"/>
          <a:ext cx="248356" cy="2476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76200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D3D11F8F-BBEC-46AA-9714-01667C7669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DF4F5C1E-643F-43F5-A116-CC74EFD32C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76200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7414DCA3-171B-4CE8-BBAA-4292FC7897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19050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2E2CFA40-4043-445A-A522-B777555D65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19050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AF003C89-6DCD-412E-A7A7-E2D52D473E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5" name="Grafik 4" descr="Start mit einfarbiger Füllung">
          <a:hlinkClick xmlns:r="http://schemas.openxmlformats.org/officeDocument/2006/relationships" r:id="rId1"/>
          <a:extLst>
            <a:ext uri="{FF2B5EF4-FFF2-40B4-BE49-F238E27FC236}">
              <a16:creationId xmlns:a16="http://schemas.microsoft.com/office/drawing/2014/main" id="{2B92E792-CB37-4291-83C4-59830766B9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114300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63C8D1D8-362F-41A6-BE4D-138BD746D3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9036959F-A467-48C1-80FE-A77FAEE6CD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76200</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402C2A90-ECA9-4E4D-A4A4-204FDD52F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11FF11A0-FE13-4631-B971-12D01289E7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248356</xdr:colOff>
      <xdr:row>1</xdr:row>
      <xdr:rowOff>47625</xdr:rowOff>
    </xdr:to>
    <xdr:pic>
      <xdr:nvPicPr>
        <xdr:cNvPr id="2" name="Grafik 1" descr="Start mit einfarbiger Füllung">
          <a:hlinkClick xmlns:r="http://schemas.openxmlformats.org/officeDocument/2006/relationships" r:id="rId1"/>
          <a:extLst>
            <a:ext uri="{FF2B5EF4-FFF2-40B4-BE49-F238E27FC236}">
              <a16:creationId xmlns:a16="http://schemas.microsoft.com/office/drawing/2014/main" id="{5BC2476B-68B0-4EB8-986F-D70C1EF9C4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248356" cy="247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mdbc03\Vol2\DOCUME~1\U01040~3\LOCALS~1\Temp\Rar$DI00.047\Monit_piataFca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mdbc03\vol2\Documents%20and%20Settings\U010407159\Local%20Settings\Temporary%20Internet%20Files\OLK376\Monit_piataFimpliciti%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04.e-ssi04.net\DFSRoot20776\Users\A42223\Desktop\Documente%20de%20birou\2%20Strategie%202015\1930_Q4%202015%20IFRS_Adj_20160302_disc%2020160315.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04.e-ssi04.net\DFSRoot20776\Documents%20and%20Settings\I6473\Desktop\Monit_piataFimplicit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04.e-ssi04.net\DFSRoot20776\Documents%20and%20Settings\U010407159\Desktop\Sebastian%20Achizitii\Raportari%20ANRE\Legislatie%202011\Monit_piataFimplicit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04.e-ssi04.net\DFSRoot20776\Documents%20and%20Settings\U010407159\Desktop\Sebastian%20Achizitii\Raportari%20ANRE\Legislatie%202009\Monit_piataDistributi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04.e-ssi04.net\DFSRoot20776\Documents%20and%20Settings\I6473\Desktop\Monit_piataFU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04.e-ssi04.net\DFSRoot20776\DOCUME~1\I6473\LOCALS~1\Temp\Temporary%20Directory%201%20for%20Tranz_ee_FUI.zip\finale%20neprotejate\Monit_piataFconc_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20Non-Core/Zuarbeit/R/R&#252;ckmeldung%20Facts%20and%20Figures%20FY%202022%20Input%2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Achizitie_capt_gri"/>
      <sheetName val="Servicii_capt_gri"/>
      <sheetName val="Achizitie_cpt"/>
      <sheetName val="Servicii_cpt"/>
      <sheetName val="Tranz_angro_conc"/>
      <sheetName val="Servicii_eligibili"/>
      <sheetName val="Vanzari_eligibili"/>
      <sheetName val="Dezechilibre"/>
    </sheetNames>
    <sheetDataSet>
      <sheetData sheetId="0">
        <row r="2">
          <cell r="A2" t="str">
            <v>SC CET Arad SA</v>
          </cell>
        </row>
        <row r="3">
          <cell r="A3" t="str">
            <v>SC CET Bacau SA</v>
          </cell>
        </row>
        <row r="4">
          <cell r="A4" t="str">
            <v>SC CET Brasov  SA</v>
          </cell>
        </row>
        <row r="5">
          <cell r="A5" t="str">
            <v>SC CET Govora SA</v>
          </cell>
        </row>
        <row r="6">
          <cell r="A6" t="str">
            <v>SC CET Iasi SA</v>
          </cell>
        </row>
        <row r="7">
          <cell r="A7" t="str">
            <v>SC Dalkia Termo Prahova srl</v>
          </cell>
        </row>
        <row r="8">
          <cell r="A8" t="str">
            <v>SC Electrocentrale Galati SA</v>
          </cell>
        </row>
        <row r="9">
          <cell r="A9" t="str">
            <v>SC Electrocentrale Oradea SA</v>
          </cell>
        </row>
        <row r="10">
          <cell r="A10" t="str">
            <v>RAAN - Romag Termo</v>
          </cell>
        </row>
        <row r="11">
          <cell r="A11" t="str">
            <v>SC Petrom SA - Sucursala Petrobrazi</v>
          </cell>
        </row>
        <row r="12">
          <cell r="A12" t="str">
            <v>SC Termica Suceava SA</v>
          </cell>
        </row>
        <row r="13">
          <cell r="A13" t="str">
            <v>SC Termoficare 2000 Pitesti SA</v>
          </cell>
        </row>
        <row r="14">
          <cell r="A14" t="str">
            <v>SC Uzina Termoelectrica Giurgiu SA</v>
          </cell>
        </row>
        <row r="15">
          <cell r="A15" t="str">
            <v>SC Complexul Energetic Craiova SA</v>
          </cell>
        </row>
        <row r="16">
          <cell r="A16" t="str">
            <v>SC Complexul Energetic Rovinari SA</v>
          </cell>
        </row>
        <row r="17">
          <cell r="A17" t="str">
            <v>SC Complexul Energetic Turceni SA</v>
          </cell>
        </row>
        <row r="18">
          <cell r="A18" t="str">
            <v>SC Electrocentrale Deva SA</v>
          </cell>
        </row>
        <row r="19">
          <cell r="A19" t="str">
            <v>SC Electrocentrale Bucuresti SA</v>
          </cell>
        </row>
        <row r="20">
          <cell r="A20" t="str">
            <v>SC Hidroelectrica SA</v>
          </cell>
        </row>
        <row r="21">
          <cell r="A21" t="str">
            <v>SC Termoelectrica SA</v>
          </cell>
        </row>
        <row r="22">
          <cell r="A22" t="str">
            <v>SN Nuclearelectrica SA</v>
          </cell>
        </row>
        <row r="26">
          <cell r="A26" t="str">
            <v>SC DFEE ENEL Electrica Banat SA</v>
          </cell>
        </row>
        <row r="27">
          <cell r="A27" t="str">
            <v>SC DFEE ENEL Electrica Dobrogea SA</v>
          </cell>
        </row>
        <row r="28">
          <cell r="A28" t="str">
            <v>SC DFEE E.ON Moldova SA</v>
          </cell>
        </row>
        <row r="29">
          <cell r="A29" t="str">
            <v>SC DFEE Electrica Oltenia SA</v>
          </cell>
        </row>
        <row r="30">
          <cell r="A30" t="str">
            <v>SC FDFEE Electrica Muntenia Nord SA</v>
          </cell>
        </row>
        <row r="31">
          <cell r="A31" t="str">
            <v>SC FDFEE Electrica Muntenia Sud SA</v>
          </cell>
        </row>
        <row r="32">
          <cell r="A32" t="str">
            <v>SC FDFEE Electrica Transilvania Nord SA</v>
          </cell>
        </row>
        <row r="33">
          <cell r="A33" t="str">
            <v>SC FDFEE Electrica Transilvania Sud SA</v>
          </cell>
        </row>
        <row r="34">
          <cell r="A34" t="str">
            <v>SC Alro SA</v>
          </cell>
        </row>
        <row r="35">
          <cell r="A35" t="str">
            <v>SC Also Energ SA</v>
          </cell>
        </row>
        <row r="36">
          <cell r="A36" t="str">
            <v>SC Alt Univers Company 2002 SA</v>
          </cell>
        </row>
        <row r="37">
          <cell r="A37" t="str">
            <v>SC Arelco Distributie SRL</v>
          </cell>
        </row>
        <row r="38">
          <cell r="A38" t="str">
            <v xml:space="preserve">SC Beny Alex SRL </v>
          </cell>
        </row>
        <row r="39">
          <cell r="A39" t="str">
            <v>SC BMI Iaşi SA</v>
          </cell>
        </row>
        <row r="40">
          <cell r="A40" t="str">
            <v xml:space="preserve">SC Buzmann Industries SRL </v>
          </cell>
        </row>
        <row r="41">
          <cell r="A41" t="str">
            <v>SC CEZ Romania SRL</v>
          </cell>
        </row>
        <row r="42">
          <cell r="A42" t="str">
            <v>SC EFT Romania SRL</v>
          </cell>
        </row>
        <row r="43">
          <cell r="A43" t="str">
            <v>SC EGL Gas &amp; Power Romania SA</v>
          </cell>
        </row>
        <row r="44">
          <cell r="A44" t="str">
            <v>SC Elcomex EN SRL</v>
          </cell>
        </row>
        <row r="45">
          <cell r="A45" t="str">
            <v>SC Electrica SA</v>
          </cell>
        </row>
        <row r="46">
          <cell r="A46" t="str">
            <v>SC Electricom SA</v>
          </cell>
        </row>
        <row r="47">
          <cell r="A47" t="str">
            <v>SC Electromagnetica SA</v>
          </cell>
        </row>
        <row r="48">
          <cell r="A48" t="str">
            <v>SC Energy Holding SRL</v>
          </cell>
        </row>
        <row r="49">
          <cell r="A49" t="str">
            <v>SC Energy Market Consulting srl</v>
          </cell>
        </row>
        <row r="50">
          <cell r="A50" t="str">
            <v>SC Energy Network SRL</v>
          </cell>
        </row>
        <row r="51">
          <cell r="A51" t="str">
            <v>SC Enerom Services SRL</v>
          </cell>
        </row>
        <row r="52">
          <cell r="A52" t="str">
            <v xml:space="preserve">SC Enex SRL </v>
          </cell>
        </row>
        <row r="53">
          <cell r="A53" t="str">
            <v>SC Ennet Grup SRL</v>
          </cell>
        </row>
        <row r="54">
          <cell r="A54" t="str">
            <v>SC Enol Grup SA</v>
          </cell>
        </row>
        <row r="55">
          <cell r="A55" t="str">
            <v>SC Enset SRL</v>
          </cell>
        </row>
        <row r="56">
          <cell r="A56" t="str">
            <v>SC E.ON Sales &amp; Trading GmbH</v>
          </cell>
        </row>
        <row r="57">
          <cell r="A57" t="str">
            <v>SC EURO-PEC SA</v>
          </cell>
        </row>
        <row r="58">
          <cell r="A58" t="str">
            <v>SC Eximprod Grup SRL</v>
          </cell>
        </row>
        <row r="59">
          <cell r="A59" t="str">
            <v>SC Ezpada SRL</v>
          </cell>
        </row>
        <row r="60">
          <cell r="A60" t="str">
            <v>SC Fidelis Romania SRL</v>
          </cell>
        </row>
        <row r="61">
          <cell r="A61" t="str">
            <v>SC General Com Invest SRL</v>
          </cell>
        </row>
        <row r="62">
          <cell r="A62" t="str">
            <v>SC Gevco SRL</v>
          </cell>
        </row>
        <row r="63">
          <cell r="A63" t="str">
            <v>SC Green Energy SRL</v>
          </cell>
        </row>
        <row r="64">
          <cell r="A64" t="str">
            <v>SC Grivco SA</v>
          </cell>
        </row>
        <row r="65">
          <cell r="A65" t="str">
            <v>SC Hidroconstructia SA</v>
          </cell>
        </row>
        <row r="66">
          <cell r="A66" t="str">
            <v>SC ICPE Electrocond Technologies SA</v>
          </cell>
        </row>
        <row r="67">
          <cell r="A67" t="str">
            <v>SC Inteltra srl</v>
          </cell>
        </row>
        <row r="68">
          <cell r="A68" t="str">
            <v>SC Imobiliar Construct SA</v>
          </cell>
        </row>
        <row r="69">
          <cell r="A69" t="str">
            <v>SC Interagro SA</v>
          </cell>
        </row>
        <row r="70">
          <cell r="A70" t="str">
            <v>SC ISPE SA</v>
          </cell>
        </row>
        <row r="71">
          <cell r="A71" t="str">
            <v>SC Izochem Trading SRL</v>
          </cell>
        </row>
        <row r="72">
          <cell r="A72" t="str">
            <v>SC Korlea Invest SRL</v>
          </cell>
        </row>
        <row r="73">
          <cell r="A73" t="str">
            <v>SC Luxten LC SA</v>
          </cell>
        </row>
        <row r="74">
          <cell r="A74" t="str">
            <v>SC Petprod SRL</v>
          </cell>
        </row>
        <row r="75">
          <cell r="A75" t="str">
            <v>SC Petro Carbo Chem Ploiesti srl</v>
          </cell>
        </row>
        <row r="76">
          <cell r="A76" t="str">
            <v>SC Romelectro SA</v>
          </cell>
        </row>
        <row r="77">
          <cell r="A77" t="str">
            <v>SC Sindserv SA</v>
          </cell>
        </row>
        <row r="78">
          <cell r="A78" t="str">
            <v>SC Ten Transilvania SRL</v>
          </cell>
        </row>
        <row r="79">
          <cell r="A79" t="str">
            <v>SC Tinmar Ind SA</v>
          </cell>
        </row>
        <row r="80">
          <cell r="A80" t="str">
            <v>SC Total Electric Oltenia SA</v>
          </cell>
        </row>
        <row r="81">
          <cell r="A81" t="str">
            <v>SC Transelectric Power SA</v>
          </cell>
        </row>
        <row r="82">
          <cell r="A82" t="str">
            <v>SC Transenergo Com SA</v>
          </cell>
        </row>
        <row r="83">
          <cell r="A83" t="str">
            <v>SC UCM Energy SRL</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Achizitie_regl"/>
      <sheetName val="Servicii_regl"/>
      <sheetName val="Tranz_conc"/>
      <sheetName val="Servicii_conc"/>
      <sheetName val="Vinzari_retail"/>
      <sheetName val="Dezechilibre"/>
    </sheetNames>
    <sheetDataSet>
      <sheetData sheetId="0">
        <row r="2">
          <cell r="A2" t="str">
            <v>SC CET Arad SA</v>
          </cell>
        </row>
        <row r="3">
          <cell r="A3" t="str">
            <v>SC CET Bacau SA</v>
          </cell>
        </row>
        <row r="4">
          <cell r="A4" t="str">
            <v>SC CET Brasov  SA</v>
          </cell>
        </row>
        <row r="5">
          <cell r="A5" t="str">
            <v>SC CET Govora SA</v>
          </cell>
        </row>
        <row r="6">
          <cell r="A6" t="str">
            <v>SC CET Iasi SA</v>
          </cell>
        </row>
        <row r="7">
          <cell r="A7" t="str">
            <v>SC Dalkia Termo Prahova srl</v>
          </cell>
        </row>
        <row r="8">
          <cell r="A8" t="str">
            <v>SC Electrocentrale Galati SA</v>
          </cell>
        </row>
        <row r="9">
          <cell r="A9" t="str">
            <v>SC Electrocentrale Oradea SA</v>
          </cell>
        </row>
        <row r="10">
          <cell r="A10" t="str">
            <v>RAAN - Romag Termo</v>
          </cell>
        </row>
        <row r="11">
          <cell r="A11" t="str">
            <v>SC Petrom SA - Sucursala Petrobrazi</v>
          </cell>
        </row>
        <row r="12">
          <cell r="A12" t="str">
            <v>SC Termica Suceava SA</v>
          </cell>
        </row>
        <row r="13">
          <cell r="A13" t="str">
            <v>SC Termoficare 2000 Pitesti SA</v>
          </cell>
        </row>
        <row r="14">
          <cell r="A14" t="str">
            <v>SC Uzina Termoelectrica Giurgiu SA</v>
          </cell>
        </row>
        <row r="15">
          <cell r="A15" t="str">
            <v>SC Complexul Energetic Craiova SA</v>
          </cell>
        </row>
        <row r="16">
          <cell r="A16" t="str">
            <v>SC Complexul Energetic Rovinari SA</v>
          </cell>
        </row>
        <row r="17">
          <cell r="A17" t="str">
            <v>SC Complexul Energetic Turceni SA</v>
          </cell>
        </row>
        <row r="18">
          <cell r="A18" t="str">
            <v>SC Electrocentrale Deva SA</v>
          </cell>
        </row>
        <row r="19">
          <cell r="A19" t="str">
            <v>SC Electrocentrale Bucuresti SA</v>
          </cell>
        </row>
        <row r="20">
          <cell r="A20" t="str">
            <v>SC Hidroelectrica SA</v>
          </cell>
        </row>
        <row r="21">
          <cell r="A21" t="str">
            <v>SC Termoelectrica SA</v>
          </cell>
        </row>
        <row r="22">
          <cell r="A22" t="str">
            <v>SN Nuclearelectrica SA</v>
          </cell>
        </row>
        <row r="98">
          <cell r="A98" t="str">
            <v>B (baza)</v>
          </cell>
        </row>
        <row r="99">
          <cell r="A99" t="str">
            <v>G (gol)</v>
          </cell>
        </row>
        <row r="100">
          <cell r="A100" t="str">
            <v>V (virf)</v>
          </cell>
        </row>
        <row r="101">
          <cell r="A101" t="str">
            <v>A (altele)</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ORT (2)"/>
      <sheetName val="0"/>
      <sheetName val="VALORI"/>
      <sheetName val="PIVOT"/>
      <sheetName val="H01"/>
      <sheetName val="RAPORT"/>
      <sheetName val="Sheet1"/>
      <sheetName val="1930_Q4 2015 IFRS_Adj_20160302_"/>
    </sheetNames>
    <sheetDataSet>
      <sheetData sheetId="0" refreshError="1"/>
      <sheetData sheetId="1">
        <row r="15">
          <cell r="B15">
            <v>1</v>
          </cell>
        </row>
      </sheetData>
      <sheetData sheetId="2" refreshError="1"/>
      <sheetData sheetId="3" refreshError="1"/>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Achizitie_regl"/>
      <sheetName val="Tranz_conc"/>
      <sheetName val="Vanzari_Retail"/>
      <sheetName val="Dezechilibre"/>
    </sheetNames>
    <sheetDataSet>
      <sheetData sheetId="0">
        <row r="1">
          <cell r="A1" t="str">
            <v>CET Arad</v>
          </cell>
        </row>
        <row r="2">
          <cell r="A2" t="str">
            <v>CET Bacau</v>
          </cell>
        </row>
        <row r="3">
          <cell r="A3" t="str">
            <v>CET Govora</v>
          </cell>
        </row>
        <row r="4">
          <cell r="A4" t="str">
            <v>Complexul Energetic Craiova</v>
          </cell>
        </row>
        <row r="5">
          <cell r="A5" t="str">
            <v>Complexul Energetic Rovinari</v>
          </cell>
        </row>
        <row r="6">
          <cell r="A6" t="str">
            <v>Complexul Energetic Turceni</v>
          </cell>
        </row>
        <row r="7">
          <cell r="A7" t="str">
            <v>Dalkia Termo Prahova</v>
          </cell>
        </row>
        <row r="8">
          <cell r="A8" t="str">
            <v>Electrocentrale Bucuresti</v>
          </cell>
        </row>
        <row r="9">
          <cell r="A9" t="str">
            <v>Electrocentrale Deva</v>
          </cell>
        </row>
        <row r="10">
          <cell r="A10" t="str">
            <v>Electrocentrale Galati</v>
          </cell>
        </row>
        <row r="11">
          <cell r="A11" t="str">
            <v>Electrocentrale Oradea</v>
          </cell>
        </row>
        <row r="12">
          <cell r="A12" t="str">
            <v>Electrocentrale Paroseni</v>
          </cell>
        </row>
        <row r="13">
          <cell r="A13" t="str">
            <v>MUNICIPIUL  IASI</v>
          </cell>
        </row>
        <row r="14">
          <cell r="A14" t="str">
            <v>Lukoil Energy &amp; Gas Romania</v>
          </cell>
        </row>
        <row r="15">
          <cell r="A15" t="str">
            <v>OMV Petrom</v>
          </cell>
        </row>
        <row r="16">
          <cell r="A16" t="str">
            <v>RAAN - Romag Termo</v>
          </cell>
        </row>
        <row r="17">
          <cell r="A17" t="str">
            <v>Romconstruct Top</v>
          </cell>
        </row>
        <row r="18">
          <cell r="A18" t="str">
            <v>Termica Suceava</v>
          </cell>
        </row>
        <row r="19">
          <cell r="A19" t="str">
            <v>Termoelectrica</v>
          </cell>
        </row>
        <row r="20">
          <cell r="A20" t="str">
            <v>OMV Petrom Wind Power</v>
          </cell>
        </row>
        <row r="21">
          <cell r="A21" t="str">
            <v>Tomis Team</v>
          </cell>
        </row>
        <row r="22">
          <cell r="A22" t="str">
            <v>EDP Renewables Romania</v>
          </cell>
        </row>
        <row r="23">
          <cell r="A23" t="str">
            <v>Cernavoda Power</v>
          </cell>
        </row>
        <row r="24">
          <cell r="A24" t="str">
            <v>Enel Green Power Romania</v>
          </cell>
        </row>
        <row r="25">
          <cell r="A25" t="str">
            <v>Hidroelectrica</v>
          </cell>
        </row>
        <row r="26">
          <cell r="A26" t="str">
            <v>Nuclearelectrica</v>
          </cell>
        </row>
        <row r="40">
          <cell r="A40" t="str">
            <v>CEZ Vanzare</v>
          </cell>
        </row>
        <row r="41">
          <cell r="A41" t="str">
            <v>E.ON Energie Romania</v>
          </cell>
        </row>
        <row r="42">
          <cell r="A42" t="str">
            <v>ENEL Energie</v>
          </cell>
        </row>
        <row r="43">
          <cell r="A43" t="str">
            <v>ENEL Energie Muntenia</v>
          </cell>
        </row>
        <row r="44">
          <cell r="A44" t="str">
            <v>Electrica Furnizare</v>
          </cell>
        </row>
      </sheetData>
      <sheetData sheetId="1">
        <row r="7">
          <cell r="I7" t="str">
            <v>L</v>
          </cell>
        </row>
      </sheetData>
      <sheetData sheetId="2"/>
      <sheetData sheetId="3">
        <row r="21">
          <cell r="E21">
            <v>0</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Achizitie_regl"/>
      <sheetName val="Tranz_conc"/>
      <sheetName val="Vanzari_Retail"/>
      <sheetName val="Dezechilibre"/>
    </sheetNames>
    <sheetDataSet>
      <sheetData sheetId="0">
        <row r="1">
          <cell r="A1" t="str">
            <v>CET Arad</v>
          </cell>
        </row>
        <row r="38">
          <cell r="A38" t="str">
            <v>CEZ Vanzare</v>
          </cell>
        </row>
        <row r="39">
          <cell r="A39" t="str">
            <v>E.ON Energie Romania</v>
          </cell>
        </row>
        <row r="40">
          <cell r="A40" t="str">
            <v>ENEL Energie</v>
          </cell>
        </row>
        <row r="41">
          <cell r="A41" t="str">
            <v>ENEL Energie Muntenia</v>
          </cell>
        </row>
        <row r="42">
          <cell r="A42" t="str">
            <v>FFEE Electrica Furnizare Muntenia Nord</v>
          </cell>
        </row>
        <row r="43">
          <cell r="A43" t="str">
            <v>FFEE Electrica Furnizare Transilvania Nord</v>
          </cell>
        </row>
        <row r="44">
          <cell r="A44" t="str">
            <v>FFEE Electrica Furnizare Transilvania Sud</v>
          </cell>
        </row>
      </sheetData>
      <sheetData sheetId="1">
        <row r="7">
          <cell r="I7" t="str">
            <v>L</v>
          </cell>
        </row>
      </sheetData>
      <sheetData sheetId="2"/>
      <sheetData sheetId="3">
        <row r="21">
          <cell r="E21">
            <v>0</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Achizitie_regl CPT"/>
      <sheetName val="Dezechilibre"/>
    </sheetNames>
    <sheetDataSet>
      <sheetData sheetId="0">
        <row r="24">
          <cell r="A24" t="str">
            <v>SC ENEL Distributie Banat SA</v>
          </cell>
        </row>
        <row r="25">
          <cell r="A25" t="str">
            <v>SC ENEL Distributie Dobrogea SA</v>
          </cell>
        </row>
        <row r="26">
          <cell r="A26" t="str">
            <v>SC ENEL Distributie Muntenia SA</v>
          </cell>
        </row>
        <row r="27">
          <cell r="A27" t="str">
            <v>SC E.ON Moldova Distributie SA</v>
          </cell>
        </row>
        <row r="28">
          <cell r="A28" t="str">
            <v>SC CEZ Distributie SA</v>
          </cell>
        </row>
        <row r="29">
          <cell r="A29" t="str">
            <v>SC FDEE Electrica Distributie Muntenia Nord SA</v>
          </cell>
        </row>
        <row r="30">
          <cell r="A30" t="str">
            <v>SC FDEE Electrica Distributie Transilvania Nord SA</v>
          </cell>
        </row>
        <row r="31">
          <cell r="A31" t="str">
            <v>SC FDEE Electrica Distributie Transilvania Sud SA</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Achizitie_regl"/>
      <sheetName val="Achizitie_CPC"/>
      <sheetName val="Sheet1"/>
      <sheetName val="Tranz_conc"/>
      <sheetName val="Vanzari_Retail"/>
      <sheetName val="Dezechilibre"/>
    </sheetNames>
    <sheetDataSet>
      <sheetData sheetId="0">
        <row r="1">
          <cell r="A1" t="str">
            <v>CET Arad</v>
          </cell>
        </row>
        <row r="2">
          <cell r="A2" t="str">
            <v>CET Bacau</v>
          </cell>
        </row>
        <row r="3">
          <cell r="A3" t="str">
            <v>CET Govora</v>
          </cell>
        </row>
        <row r="4">
          <cell r="A4" t="str">
            <v>Complexul Energetic Oltenia</v>
          </cell>
        </row>
        <row r="5">
          <cell r="A5" t="str">
            <v>Complexul Energetic Craiova</v>
          </cell>
        </row>
        <row r="6">
          <cell r="A6" t="str">
            <v>Complexul Energetic Rovinari</v>
          </cell>
        </row>
        <row r="7">
          <cell r="A7" t="str">
            <v>Complexul Energetic Turceni</v>
          </cell>
        </row>
        <row r="8">
          <cell r="A8" t="str">
            <v>DALKIA TERMO IASI</v>
          </cell>
        </row>
        <row r="9">
          <cell r="A9" t="str">
            <v>Dalkia Termo Prahova</v>
          </cell>
        </row>
        <row r="10">
          <cell r="A10" t="str">
            <v>Electrocentrale Bucuresti</v>
          </cell>
        </row>
        <row r="11">
          <cell r="A11" t="str">
            <v>Complexul Energetic Hunedoara</v>
          </cell>
        </row>
        <row r="12">
          <cell r="A12" t="str">
            <v>Electrocentrale Galati</v>
          </cell>
        </row>
        <row r="13">
          <cell r="A13" t="str">
            <v>Electrocentrale Oradea</v>
          </cell>
        </row>
        <row r="14">
          <cell r="A14" t="str">
            <v>Electrocentrale Paroseni</v>
          </cell>
        </row>
        <row r="15">
          <cell r="A15" t="str">
            <v>MUNICIPIUL  IASI</v>
          </cell>
        </row>
        <row r="16">
          <cell r="A16" t="str">
            <v>Lukoil Energy &amp; Gas Romania</v>
          </cell>
        </row>
        <row r="17">
          <cell r="A17" t="str">
            <v>OMV Petrom</v>
          </cell>
        </row>
        <row r="18">
          <cell r="A18" t="str">
            <v>RAAN - Romag Termo</v>
          </cell>
        </row>
        <row r="19">
          <cell r="A19" t="str">
            <v>Romconstruct Top</v>
          </cell>
        </row>
        <row r="20">
          <cell r="A20" t="str">
            <v>Romgaz</v>
          </cell>
        </row>
        <row r="21">
          <cell r="A21" t="str">
            <v>Termica Suceava</v>
          </cell>
        </row>
        <row r="22">
          <cell r="A22" t="str">
            <v>Termoelectrica</v>
          </cell>
        </row>
        <row r="23">
          <cell r="A23" t="str">
            <v>OMV Petrom Wind Power</v>
          </cell>
        </row>
        <row r="24">
          <cell r="A24" t="str">
            <v>Tomis Team</v>
          </cell>
        </row>
        <row r="25">
          <cell r="A25" t="str">
            <v>EDP Renewables Romania</v>
          </cell>
        </row>
        <row r="26">
          <cell r="A26" t="str">
            <v>Cernavoda Power</v>
          </cell>
        </row>
        <row r="27">
          <cell r="A27" t="str">
            <v>Enel Green Power Romania</v>
          </cell>
        </row>
        <row r="28">
          <cell r="A28" t="str">
            <v>CAS Regenerabile</v>
          </cell>
        </row>
        <row r="29">
          <cell r="A29" t="str">
            <v>Alpha Wind</v>
          </cell>
        </row>
        <row r="30">
          <cell r="A30" t="str">
            <v>Ovidiu Development</v>
          </cell>
        </row>
        <row r="31">
          <cell r="A31" t="str">
            <v>Blue Line Valea Nucarilor</v>
          </cell>
        </row>
        <row r="32">
          <cell r="A32" t="str">
            <v>Pestera Wind Farm</v>
          </cell>
        </row>
        <row r="33">
          <cell r="A33" t="str">
            <v>Hidroelectrica</v>
          </cell>
        </row>
        <row r="34">
          <cell r="A34" t="str">
            <v>Nuclearelectrica</v>
          </cell>
        </row>
        <row r="35">
          <cell r="A35" t="str">
            <v>Prod. nedispecerizabili</v>
          </cell>
        </row>
      </sheetData>
      <sheetData sheetId="1">
        <row r="6">
          <cell r="E6" t="str">
            <v>E.ON Energie Romania</v>
          </cell>
        </row>
      </sheetData>
      <sheetData sheetId="2"/>
      <sheetData sheetId="3" refreshError="1"/>
      <sheetData sheetId="4" refreshError="1"/>
      <sheetData sheetId="5" refreshError="1"/>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Tranz_conc"/>
      <sheetName val="Vanzari_Retail"/>
    </sheetNames>
    <sheetDataSet>
      <sheetData sheetId="0">
        <row r="1">
          <cell r="A1" t="str">
            <v>CET Arad</v>
          </cell>
        </row>
        <row r="2">
          <cell r="A2" t="str">
            <v>CET Bacau</v>
          </cell>
        </row>
        <row r="3">
          <cell r="A3" t="str">
            <v>CET Govora</v>
          </cell>
        </row>
        <row r="4">
          <cell r="A4" t="str">
            <v>Complexul Energetic Oltenia</v>
          </cell>
        </row>
        <row r="5">
          <cell r="A5" t="str">
            <v>Complexul Energetic Craiova</v>
          </cell>
        </row>
        <row r="6">
          <cell r="A6" t="str">
            <v>Complexul Energetic Rovinari</v>
          </cell>
        </row>
        <row r="7">
          <cell r="A7" t="str">
            <v>Complexul Energetic Turceni</v>
          </cell>
        </row>
        <row r="8">
          <cell r="A8" t="str">
            <v>DALKIA TERMO IASI</v>
          </cell>
        </row>
        <row r="9">
          <cell r="A9" t="str">
            <v>Dalkia Termo Prahova</v>
          </cell>
        </row>
        <row r="10">
          <cell r="A10" t="str">
            <v>Electrocentrale Bucuresti</v>
          </cell>
        </row>
        <row r="11">
          <cell r="A11" t="str">
            <v>Complexul Energetic Hunedoara</v>
          </cell>
        </row>
        <row r="12">
          <cell r="A12" t="str">
            <v>Electrocentrale Galati</v>
          </cell>
        </row>
        <row r="13">
          <cell r="A13" t="str">
            <v>Electrocentrale Oradea</v>
          </cell>
        </row>
        <row r="14">
          <cell r="A14" t="str">
            <v>Electrocentrale Paroseni</v>
          </cell>
        </row>
        <row r="15">
          <cell r="A15" t="str">
            <v>Municipiul Iasi</v>
          </cell>
        </row>
        <row r="16">
          <cell r="A16" t="str">
            <v>Lukoil Energy &amp; Gas Romania</v>
          </cell>
        </row>
        <row r="17">
          <cell r="A17" t="str">
            <v>OMV Petrom</v>
          </cell>
        </row>
        <row r="18">
          <cell r="A18" t="str">
            <v>RAAN - Romag Termo</v>
          </cell>
        </row>
        <row r="19">
          <cell r="A19" t="str">
            <v>Romconstruct Top</v>
          </cell>
        </row>
        <row r="20">
          <cell r="A20" t="str">
            <v>Romgaz</v>
          </cell>
        </row>
        <row r="21">
          <cell r="A21" t="str">
            <v>Termica Suceava</v>
          </cell>
        </row>
        <row r="22">
          <cell r="A22" t="str">
            <v>Termoelectrica</v>
          </cell>
        </row>
        <row r="23">
          <cell r="A23" t="str">
            <v>OMV Petrom Wind Power</v>
          </cell>
        </row>
        <row r="24">
          <cell r="A24" t="str">
            <v>Tomis Team</v>
          </cell>
        </row>
        <row r="25">
          <cell r="A25" t="str">
            <v>EDP Renewables Romania</v>
          </cell>
        </row>
        <row r="26">
          <cell r="A26" t="str">
            <v>Cernavoda Power</v>
          </cell>
        </row>
        <row r="27">
          <cell r="A27" t="str">
            <v>Enel Green Power Romania</v>
          </cell>
        </row>
        <row r="28">
          <cell r="A28" t="str">
            <v>CAS Regenerabile</v>
          </cell>
        </row>
        <row r="29">
          <cell r="A29" t="str">
            <v>Alpha Wind</v>
          </cell>
        </row>
        <row r="30">
          <cell r="A30" t="str">
            <v>Ovidiu Development</v>
          </cell>
        </row>
        <row r="31">
          <cell r="A31" t="str">
            <v>Blue Line Valea Nucarilor</v>
          </cell>
        </row>
        <row r="32">
          <cell r="A32" t="str">
            <v>Pestera Wind Farm</v>
          </cell>
        </row>
        <row r="33">
          <cell r="A33" t="str">
            <v>Hidroelectrica</v>
          </cell>
        </row>
        <row r="34">
          <cell r="A34" t="str">
            <v>Nuclearelectrica</v>
          </cell>
        </row>
        <row r="35">
          <cell r="A35" t="str">
            <v>Prod. nedispecerizabili</v>
          </cell>
        </row>
      </sheetData>
      <sheetData sheetId="1" refreshError="1"/>
      <sheetData sheetId="2">
        <row r="21">
          <cell r="E21">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ut down"/>
    </sheetNames>
    <sheetDataSet>
      <sheetData sheetId="0">
        <row r="7">
          <cell r="H7">
            <v>66.83</v>
          </cell>
          <cell r="I7">
            <v>33.17</v>
          </cell>
        </row>
        <row r="8">
          <cell r="H8">
            <v>45.48</v>
          </cell>
          <cell r="I8">
            <v>54.52</v>
          </cell>
        </row>
        <row r="9">
          <cell r="H9">
            <v>70.36</v>
          </cell>
          <cell r="I9">
            <v>29.64</v>
          </cell>
        </row>
      </sheetData>
    </sheetDataSet>
  </externalBook>
</externalLink>
</file>

<file path=xl/theme/theme1.xml><?xml version="1.0" encoding="utf-8"?>
<a:theme xmlns:a="http://schemas.openxmlformats.org/drawingml/2006/main" name="EON_PPT-Template_Enjoyment_v1-2">
  <a:themeElements>
    <a:clrScheme name="Benutzerdefiniert 8">
      <a:dk1>
        <a:sysClr val="windowText" lastClr="000000"/>
      </a:dk1>
      <a:lt1>
        <a:sysClr val="window" lastClr="FFFFFF"/>
      </a:lt1>
      <a:dk2>
        <a:srgbClr val="000000"/>
      </a:dk2>
      <a:lt2>
        <a:srgbClr val="FFFFFF"/>
      </a:lt2>
      <a:accent1>
        <a:srgbClr val="EA1C0A"/>
      </a:accent1>
      <a:accent2>
        <a:srgbClr val="B00402"/>
      </a:accent2>
      <a:accent3>
        <a:srgbClr val="5CC1CB"/>
      </a:accent3>
      <a:accent4>
        <a:srgbClr val="E3E000"/>
      </a:accent4>
      <a:accent5>
        <a:srgbClr val="C44341"/>
      </a:accent5>
      <a:accent6>
        <a:srgbClr val="85D1D8"/>
      </a:accent6>
      <a:hlink>
        <a:srgbClr val="0000FF"/>
      </a:hlink>
      <a:folHlink>
        <a:srgbClr val="800080"/>
      </a:folHlink>
    </a:clrScheme>
    <a:fontScheme name="Benutzerdefiniert 10">
      <a:majorFont>
        <a:latin typeface="EON Brix Sans Black"/>
        <a:ea typeface=""/>
        <a:cs typeface=""/>
      </a:majorFont>
      <a:minorFont>
        <a:latin typeface="EON Brix Sans"/>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kern="100" dirty="0" err="1" smtClean="0"/>
        </a:defPPr>
      </a:lstStyle>
    </a:txDef>
  </a:objectDefaults>
  <a:extraClrSchemeLst/>
  <a:custClrLst>
    <a:custClr name=" ">
      <a:srgbClr val="FFFFFF"/>
    </a:custClr>
    <a:custClr name=" ">
      <a:srgbClr val="FFFFFF"/>
    </a:custClr>
    <a:custClr name=" ">
      <a:srgbClr val="FFFFFF"/>
    </a:custClr>
    <a:custClr name=" ">
      <a:srgbClr val="FFFFFF"/>
    </a:custClr>
    <a:custClr name=" ">
      <a:srgbClr val="FFFFFF"/>
    </a:custClr>
    <a:custClr name="Bordeaux 75%">
      <a:srgbClr val="C44341"/>
    </a:custClr>
    <a:custClr name="Turquoise 75%">
      <a:srgbClr val="85D1D8"/>
    </a:custClr>
    <a:custClr name="Yellow 75%">
      <a:srgbClr val="EAE840"/>
    </a:custClr>
    <a:custClr name=" ">
      <a:srgbClr val="FFFFFF"/>
    </a:custClr>
    <a:custClr name=" ">
      <a:srgbClr val="FFFFFF"/>
    </a:custClr>
    <a:custClr name=" ">
      <a:srgbClr val="FFFFFF"/>
    </a:custClr>
    <a:custClr name=" ">
      <a:srgbClr val="FFFFFF"/>
    </a:custClr>
    <a:custClr name=" ">
      <a:srgbClr val="FFFFFF"/>
    </a:custClr>
    <a:custClr name=" ">
      <a:srgbClr val="FFFFFF"/>
    </a:custClr>
    <a:custClr name=" ">
      <a:srgbClr val="FFFFFF"/>
    </a:custClr>
    <a:custClr name="Bordeaux 50%">
      <a:srgbClr val="D78180"/>
    </a:custClr>
    <a:custClr name="Turquoise 50%">
      <a:srgbClr val="ADE0E5"/>
    </a:custClr>
    <a:custClr name="Yellow 50%">
      <a:srgbClr val="F1EF7F"/>
    </a:custClr>
    <a:custClr name=" ">
      <a:srgbClr val="FFFFFF"/>
    </a:custClr>
    <a:custClr name=" ">
      <a:srgbClr val="FFFFFF"/>
    </a:custClr>
    <a:custClr name=" ">
      <a:srgbClr val="FFFFFF"/>
    </a:custClr>
    <a:custClr name=" ">
      <a:srgbClr val="FFFFFF"/>
    </a:custClr>
    <a:custClr name=" ">
      <a:srgbClr val="FFFFFF"/>
    </a:custClr>
    <a:custClr name=" ">
      <a:srgbClr val="FFFFFF"/>
    </a:custClr>
    <a:custClr name=" ">
      <a:srgbClr val="FFFFFF"/>
    </a:custClr>
    <a:custClr name="Bordeaux 25%">
      <a:srgbClr val="EBC0C0"/>
    </a:custClr>
    <a:custClr name="Turquoise 25%">
      <a:srgbClr val="D6EFF2"/>
    </a:custClr>
    <a:custClr name="Yellow 25%">
      <a:srgbClr val="F8F7BF"/>
    </a:custClr>
    <a:custClr name=" ">
      <a:srgbClr val="FFFFFF"/>
    </a:custClr>
    <a:custClr name=" ">
      <a:srgbClr val="FFFFFF"/>
    </a:custClr>
  </a:custClr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5D14-E827-4590-AA39-9A346294B6FF}">
  <dimension ref="A1:L53"/>
  <sheetViews>
    <sheetView zoomScaleNormal="100" workbookViewId="0">
      <selection activeCell="B2" sqref="B2"/>
    </sheetView>
  </sheetViews>
  <sheetFormatPr baseColWidth="10" defaultRowHeight="14.25" x14ac:dyDescent="0.2"/>
  <cols>
    <col min="1" max="1" width="3.625" style="360" customWidth="1"/>
    <col min="2" max="9" width="22.625" customWidth="1"/>
    <col min="10" max="12" width="21.875" customWidth="1"/>
  </cols>
  <sheetData>
    <row r="1" spans="1:12" x14ac:dyDescent="0.2">
      <c r="A1" s="142"/>
      <c r="C1" s="142"/>
      <c r="D1" s="142"/>
      <c r="E1" s="142"/>
      <c r="F1" s="142"/>
      <c r="G1" s="142"/>
      <c r="H1" s="142"/>
      <c r="I1" s="142"/>
      <c r="J1" s="142"/>
      <c r="K1" s="142"/>
      <c r="L1" s="142"/>
    </row>
    <row r="2" spans="1:12" x14ac:dyDescent="0.2">
      <c r="A2" s="142"/>
      <c r="B2" s="961" t="s">
        <v>734</v>
      </c>
      <c r="C2" s="142"/>
      <c r="D2" s="142"/>
      <c r="E2" s="142"/>
      <c r="F2" s="142"/>
      <c r="G2" s="142"/>
      <c r="H2" s="142"/>
      <c r="I2" s="142"/>
      <c r="J2" s="142"/>
      <c r="K2" s="142"/>
      <c r="L2" s="142"/>
    </row>
    <row r="3" spans="1:12" x14ac:dyDescent="0.2">
      <c r="A3" s="142"/>
      <c r="B3" s="142"/>
      <c r="C3" s="142"/>
      <c r="D3" s="142"/>
      <c r="E3" s="142"/>
      <c r="F3" s="142"/>
      <c r="G3" s="142"/>
      <c r="H3" s="142"/>
      <c r="I3" s="142"/>
      <c r="J3" s="142"/>
      <c r="K3" s="142"/>
      <c r="L3" s="142"/>
    </row>
    <row r="4" spans="1:12" s="360" customFormat="1" ht="30" customHeight="1" x14ac:dyDescent="0.2">
      <c r="A4" s="142"/>
      <c r="B4" s="965" t="s">
        <v>702</v>
      </c>
      <c r="C4" s="965" t="s">
        <v>701</v>
      </c>
      <c r="D4" s="965" t="s">
        <v>592</v>
      </c>
      <c r="E4" s="965" t="s">
        <v>149</v>
      </c>
      <c r="F4" s="965" t="s">
        <v>150</v>
      </c>
      <c r="G4" s="965" t="s">
        <v>91</v>
      </c>
      <c r="H4" s="965" t="s">
        <v>156</v>
      </c>
      <c r="I4" s="965" t="s">
        <v>33</v>
      </c>
      <c r="J4" s="142"/>
      <c r="K4" s="142"/>
      <c r="L4" s="142"/>
    </row>
    <row r="5" spans="1:12" ht="30" customHeight="1" x14ac:dyDescent="0.2">
      <c r="A5" s="142"/>
      <c r="B5" s="962" t="s">
        <v>702</v>
      </c>
      <c r="C5" s="962" t="s">
        <v>701</v>
      </c>
      <c r="D5" s="962" t="s">
        <v>592</v>
      </c>
      <c r="E5" s="963" t="s">
        <v>697</v>
      </c>
      <c r="F5" s="962" t="s">
        <v>698</v>
      </c>
      <c r="G5" s="962" t="s">
        <v>706</v>
      </c>
      <c r="H5" s="962" t="s">
        <v>699</v>
      </c>
      <c r="I5" s="962" t="s">
        <v>703</v>
      </c>
      <c r="J5" s="142"/>
      <c r="K5" s="142"/>
      <c r="L5" s="142"/>
    </row>
    <row r="6" spans="1:12" ht="30" customHeight="1" x14ac:dyDescent="0.2">
      <c r="A6" s="142"/>
      <c r="B6" s="964"/>
      <c r="C6" s="964"/>
      <c r="D6" s="964"/>
      <c r="E6" s="963" t="s">
        <v>710</v>
      </c>
      <c r="F6" s="962" t="s">
        <v>720</v>
      </c>
      <c r="G6" s="962" t="s">
        <v>707</v>
      </c>
      <c r="H6" s="962" t="s">
        <v>700</v>
      </c>
      <c r="I6" s="962" t="s">
        <v>704</v>
      </c>
      <c r="J6" s="142"/>
      <c r="K6" s="142"/>
      <c r="L6" s="142"/>
    </row>
    <row r="7" spans="1:12" ht="30" customHeight="1" x14ac:dyDescent="0.2">
      <c r="A7" s="142"/>
      <c r="B7" s="964"/>
      <c r="C7" s="964"/>
      <c r="D7" s="964"/>
      <c r="E7" s="963" t="s">
        <v>711</v>
      </c>
      <c r="F7" s="962" t="s">
        <v>721</v>
      </c>
      <c r="G7" s="962" t="s">
        <v>708</v>
      </c>
      <c r="H7" s="964"/>
      <c r="I7" s="962" t="s">
        <v>705</v>
      </c>
      <c r="J7" s="142"/>
      <c r="K7" s="142"/>
      <c r="L7" s="142"/>
    </row>
    <row r="8" spans="1:12" ht="30" customHeight="1" x14ac:dyDescent="0.2">
      <c r="A8" s="142"/>
      <c r="B8" s="964"/>
      <c r="C8" s="964"/>
      <c r="D8" s="964"/>
      <c r="E8" s="963" t="s">
        <v>712</v>
      </c>
      <c r="F8" s="962" t="s">
        <v>722</v>
      </c>
      <c r="G8" s="962" t="s">
        <v>709</v>
      </c>
      <c r="H8" s="964"/>
      <c r="I8" s="964"/>
      <c r="J8" s="142"/>
      <c r="K8" s="142"/>
      <c r="L8" s="142"/>
    </row>
    <row r="9" spans="1:12" ht="30" customHeight="1" x14ac:dyDescent="0.2">
      <c r="A9" s="142"/>
      <c r="B9" s="964"/>
      <c r="C9" s="964"/>
      <c r="D9" s="964"/>
      <c r="E9" s="963" t="s">
        <v>713</v>
      </c>
      <c r="F9" s="962" t="s">
        <v>723</v>
      </c>
      <c r="G9" s="964"/>
      <c r="H9" s="964"/>
      <c r="I9" s="964"/>
      <c r="J9" s="142"/>
      <c r="K9" s="142"/>
      <c r="L9" s="142"/>
    </row>
    <row r="10" spans="1:12" ht="30" customHeight="1" x14ac:dyDescent="0.2">
      <c r="A10" s="142"/>
      <c r="B10" s="964"/>
      <c r="C10" s="964"/>
      <c r="D10" s="964"/>
      <c r="E10" s="963" t="s">
        <v>714</v>
      </c>
      <c r="F10" s="962" t="s">
        <v>724</v>
      </c>
      <c r="G10" s="964"/>
      <c r="H10" s="964"/>
      <c r="I10" s="964"/>
      <c r="J10" s="142"/>
      <c r="K10" s="142"/>
      <c r="L10" s="142"/>
    </row>
    <row r="11" spans="1:12" ht="30" customHeight="1" x14ac:dyDescent="0.2">
      <c r="A11" s="142"/>
      <c r="B11" s="964"/>
      <c r="C11" s="964"/>
      <c r="D11" s="964"/>
      <c r="E11" s="963" t="s">
        <v>730</v>
      </c>
      <c r="F11" s="962" t="s">
        <v>725</v>
      </c>
      <c r="G11" s="964"/>
      <c r="H11" s="964"/>
      <c r="I11" s="964"/>
      <c r="J11" s="142"/>
      <c r="K11" s="142"/>
      <c r="L11" s="142"/>
    </row>
    <row r="12" spans="1:12" ht="30" customHeight="1" x14ac:dyDescent="0.2">
      <c r="A12" s="142"/>
      <c r="B12" s="964"/>
      <c r="C12" s="964"/>
      <c r="D12" s="964"/>
      <c r="E12" s="963" t="s">
        <v>715</v>
      </c>
      <c r="F12" s="962" t="s">
        <v>726</v>
      </c>
      <c r="G12" s="964"/>
      <c r="H12" s="964"/>
      <c r="I12" s="964"/>
      <c r="J12" s="142"/>
      <c r="K12" s="142"/>
      <c r="L12" s="142"/>
    </row>
    <row r="13" spans="1:12" ht="30" customHeight="1" x14ac:dyDescent="0.2">
      <c r="A13" s="142"/>
      <c r="B13" s="964"/>
      <c r="C13" s="964"/>
      <c r="D13" s="964"/>
      <c r="E13" s="963" t="s">
        <v>716</v>
      </c>
      <c r="F13" s="962" t="s">
        <v>727</v>
      </c>
      <c r="G13" s="964"/>
      <c r="H13" s="964"/>
      <c r="I13" s="964"/>
      <c r="J13" s="142"/>
      <c r="K13" s="142"/>
      <c r="L13" s="142"/>
    </row>
    <row r="14" spans="1:12" ht="30" customHeight="1" x14ac:dyDescent="0.2">
      <c r="A14" s="142"/>
      <c r="B14" s="964"/>
      <c r="C14" s="964"/>
      <c r="D14" s="964"/>
      <c r="E14" s="963" t="s">
        <v>717</v>
      </c>
      <c r="F14" s="962" t="s">
        <v>728</v>
      </c>
      <c r="G14" s="964"/>
      <c r="H14" s="964"/>
      <c r="I14" s="964"/>
      <c r="J14" s="142"/>
      <c r="K14" s="142"/>
      <c r="L14" s="142"/>
    </row>
    <row r="15" spans="1:12" ht="30" customHeight="1" x14ac:dyDescent="0.2">
      <c r="A15" s="142"/>
      <c r="B15" s="964"/>
      <c r="C15" s="964"/>
      <c r="D15" s="964"/>
      <c r="E15" s="963" t="s">
        <v>731</v>
      </c>
      <c r="F15" s="962" t="s">
        <v>729</v>
      </c>
      <c r="G15" s="964"/>
      <c r="H15" s="964"/>
      <c r="I15" s="964"/>
      <c r="J15" s="142"/>
      <c r="K15" s="142"/>
      <c r="L15" s="142"/>
    </row>
    <row r="16" spans="1:12" ht="30" customHeight="1" x14ac:dyDescent="0.2">
      <c r="A16" s="142"/>
      <c r="B16" s="964"/>
      <c r="C16" s="964"/>
      <c r="D16" s="964"/>
      <c r="E16" s="963" t="s">
        <v>718</v>
      </c>
      <c r="F16" s="964"/>
      <c r="G16" s="964"/>
      <c r="H16" s="964"/>
      <c r="I16" s="964"/>
      <c r="J16" s="142"/>
      <c r="K16" s="142"/>
      <c r="L16" s="142"/>
    </row>
    <row r="17" spans="1:12" ht="30" customHeight="1" x14ac:dyDescent="0.2">
      <c r="A17" s="142"/>
      <c r="B17" s="964"/>
      <c r="C17" s="964"/>
      <c r="D17" s="964"/>
      <c r="E17" s="963" t="s">
        <v>719</v>
      </c>
      <c r="F17" s="964"/>
      <c r="G17" s="964"/>
      <c r="H17" s="964"/>
      <c r="I17" s="964"/>
      <c r="J17" s="142"/>
      <c r="K17" s="142"/>
      <c r="L17" s="142"/>
    </row>
    <row r="18" spans="1:12" x14ac:dyDescent="0.2">
      <c r="A18" s="142"/>
      <c r="B18" s="964"/>
      <c r="C18" s="964"/>
      <c r="D18" s="964"/>
      <c r="E18" s="963"/>
      <c r="F18" s="964"/>
      <c r="G18" s="964"/>
      <c r="H18" s="964"/>
      <c r="I18" s="964"/>
      <c r="J18" s="142"/>
      <c r="K18" s="142"/>
      <c r="L18" s="142"/>
    </row>
    <row r="19" spans="1:12" x14ac:dyDescent="0.2">
      <c r="A19" s="142"/>
      <c r="B19" s="142"/>
      <c r="C19" s="142"/>
      <c r="D19" s="142"/>
      <c r="E19" s="142"/>
      <c r="F19" s="142"/>
      <c r="G19" s="142"/>
      <c r="H19" s="142"/>
      <c r="I19" s="142"/>
      <c r="J19" s="142"/>
      <c r="K19" s="142"/>
      <c r="L19" s="142"/>
    </row>
    <row r="20" spans="1:12" x14ac:dyDescent="0.2">
      <c r="A20" s="142"/>
      <c r="B20" s="142"/>
      <c r="C20" s="142"/>
      <c r="D20" s="142"/>
      <c r="E20" s="142"/>
      <c r="F20" s="142"/>
      <c r="G20" s="142"/>
      <c r="H20" s="142"/>
      <c r="I20" s="142"/>
      <c r="J20" s="142"/>
      <c r="K20" s="142"/>
      <c r="L20" s="142"/>
    </row>
    <row r="21" spans="1:12" x14ac:dyDescent="0.2">
      <c r="A21" s="142"/>
      <c r="B21" s="142"/>
      <c r="C21" s="142"/>
      <c r="D21" s="142"/>
      <c r="E21" s="142"/>
      <c r="F21" s="142"/>
      <c r="G21" s="142"/>
      <c r="H21" s="142"/>
      <c r="I21" s="142"/>
      <c r="J21" s="142"/>
      <c r="K21" s="142"/>
      <c r="L21" s="142"/>
    </row>
    <row r="22" spans="1:12" x14ac:dyDescent="0.2">
      <c r="A22" s="142"/>
      <c r="B22" s="142"/>
      <c r="C22" s="142"/>
      <c r="D22" s="142"/>
      <c r="E22" s="142"/>
      <c r="F22" s="142"/>
      <c r="G22" s="142"/>
      <c r="H22" s="142"/>
      <c r="I22" s="142"/>
      <c r="J22" s="142"/>
      <c r="K22" s="142"/>
      <c r="L22" s="142"/>
    </row>
    <row r="23" spans="1:12" x14ac:dyDescent="0.2">
      <c r="A23" s="142"/>
      <c r="B23" s="142"/>
      <c r="C23" s="142"/>
      <c r="D23" s="142"/>
      <c r="E23" s="142"/>
      <c r="F23" s="142"/>
      <c r="G23" s="142"/>
      <c r="H23" s="142"/>
      <c r="I23" s="142"/>
      <c r="J23" s="142"/>
      <c r="K23" s="142"/>
      <c r="L23" s="142"/>
    </row>
    <row r="24" spans="1:12" x14ac:dyDescent="0.2">
      <c r="A24" s="142"/>
      <c r="B24" s="142"/>
      <c r="C24" s="142"/>
      <c r="D24" s="142"/>
      <c r="E24" s="142"/>
      <c r="F24" s="142"/>
      <c r="G24" s="142"/>
      <c r="H24" s="142"/>
      <c r="I24" s="142"/>
      <c r="J24" s="142"/>
      <c r="K24" s="142"/>
      <c r="L24" s="142"/>
    </row>
    <row r="25" spans="1:12" x14ac:dyDescent="0.2">
      <c r="A25" s="142"/>
      <c r="B25" s="142"/>
      <c r="C25" s="142"/>
      <c r="D25" s="142"/>
      <c r="E25" s="142"/>
      <c r="F25" s="142"/>
      <c r="G25" s="142"/>
      <c r="H25" s="142"/>
      <c r="I25" s="142"/>
      <c r="J25" s="142"/>
      <c r="K25" s="142"/>
      <c r="L25" s="142"/>
    </row>
    <row r="26" spans="1:12" x14ac:dyDescent="0.2">
      <c r="A26" s="142"/>
      <c r="B26" s="142"/>
      <c r="C26" s="142"/>
      <c r="D26" s="142"/>
      <c r="E26" s="142"/>
      <c r="F26" s="142"/>
      <c r="G26" s="142"/>
      <c r="H26" s="142"/>
      <c r="I26" s="142"/>
      <c r="J26" s="142"/>
      <c r="K26" s="142"/>
      <c r="L26" s="142"/>
    </row>
    <row r="27" spans="1:12" x14ac:dyDescent="0.2">
      <c r="A27" s="142"/>
      <c r="B27" s="142"/>
      <c r="C27" s="142"/>
      <c r="D27" s="142"/>
      <c r="E27" s="142"/>
      <c r="F27" s="142"/>
      <c r="G27" s="142"/>
      <c r="H27" s="142"/>
      <c r="I27" s="142"/>
      <c r="J27" s="142"/>
      <c r="K27" s="142"/>
      <c r="L27" s="142"/>
    </row>
    <row r="28" spans="1:12" x14ac:dyDescent="0.2">
      <c r="A28" s="142"/>
      <c r="B28" s="142"/>
      <c r="C28" s="142"/>
      <c r="D28" s="142"/>
      <c r="E28" s="142"/>
      <c r="F28" s="142"/>
      <c r="G28" s="142"/>
      <c r="H28" s="142"/>
      <c r="I28" s="142"/>
      <c r="J28" s="142"/>
      <c r="K28" s="142"/>
      <c r="L28" s="142"/>
    </row>
    <row r="29" spans="1:12" x14ac:dyDescent="0.2">
      <c r="A29" s="142"/>
      <c r="B29" s="142"/>
      <c r="C29" s="142"/>
      <c r="D29" s="142"/>
      <c r="E29" s="142"/>
      <c r="F29" s="142"/>
      <c r="G29" s="142"/>
      <c r="H29" s="142"/>
      <c r="I29" s="142"/>
      <c r="J29" s="142"/>
      <c r="K29" s="142"/>
      <c r="L29" s="142"/>
    </row>
    <row r="30" spans="1:12" x14ac:dyDescent="0.2">
      <c r="A30" s="142"/>
      <c r="B30" s="142"/>
      <c r="C30" s="142"/>
      <c r="D30" s="142"/>
      <c r="E30" s="142"/>
      <c r="F30" s="142"/>
      <c r="G30" s="142"/>
      <c r="H30" s="142"/>
      <c r="I30" s="142"/>
      <c r="J30" s="142"/>
      <c r="K30" s="142"/>
      <c r="L30" s="142"/>
    </row>
    <row r="31" spans="1:12" x14ac:dyDescent="0.2">
      <c r="A31" s="142"/>
      <c r="B31" s="142"/>
      <c r="C31" s="142"/>
      <c r="D31" s="142"/>
      <c r="E31" s="142"/>
      <c r="F31" s="142"/>
      <c r="G31" s="142"/>
      <c r="H31" s="142"/>
      <c r="I31" s="142"/>
      <c r="J31" s="142"/>
      <c r="K31" s="142"/>
      <c r="L31" s="142"/>
    </row>
    <row r="32" spans="1:12" x14ac:dyDescent="0.2">
      <c r="A32" s="142"/>
      <c r="B32" s="142"/>
      <c r="C32" s="142"/>
      <c r="D32" s="142"/>
      <c r="E32" s="142"/>
      <c r="F32" s="142"/>
      <c r="G32" s="142"/>
      <c r="H32" s="142"/>
      <c r="I32" s="142"/>
      <c r="J32" s="142"/>
      <c r="K32" s="142"/>
      <c r="L32" s="142"/>
    </row>
    <row r="33" spans="1:12" x14ac:dyDescent="0.2">
      <c r="A33" s="142"/>
      <c r="B33" s="142"/>
      <c r="C33" s="142"/>
      <c r="D33" s="142"/>
      <c r="E33" s="142"/>
      <c r="F33" s="142"/>
      <c r="G33" s="142"/>
      <c r="H33" s="142"/>
      <c r="I33" s="142"/>
      <c r="J33" s="142"/>
      <c r="K33" s="142"/>
      <c r="L33" s="142"/>
    </row>
    <row r="34" spans="1:12" x14ac:dyDescent="0.2">
      <c r="A34" s="142"/>
      <c r="B34" s="142"/>
      <c r="C34" s="142"/>
      <c r="D34" s="142"/>
      <c r="E34" s="142"/>
      <c r="F34" s="142"/>
      <c r="G34" s="142"/>
      <c r="H34" s="142"/>
      <c r="I34" s="142"/>
      <c r="J34" s="142"/>
      <c r="K34" s="142"/>
      <c r="L34" s="142"/>
    </row>
    <row r="35" spans="1:12" x14ac:dyDescent="0.2">
      <c r="A35" s="142"/>
      <c r="B35" s="142"/>
      <c r="C35" s="142"/>
      <c r="D35" s="142"/>
      <c r="E35" s="142"/>
      <c r="F35" s="142"/>
      <c r="G35" s="142"/>
      <c r="H35" s="142"/>
      <c r="I35" s="142"/>
      <c r="J35" s="142"/>
      <c r="K35" s="142"/>
      <c r="L35" s="142"/>
    </row>
    <row r="36" spans="1:12" x14ac:dyDescent="0.2">
      <c r="A36" s="142"/>
      <c r="B36" s="142"/>
      <c r="C36" s="142"/>
      <c r="D36" s="142"/>
      <c r="E36" s="142"/>
      <c r="F36" s="142"/>
      <c r="G36" s="142"/>
      <c r="H36" s="142"/>
      <c r="I36" s="142"/>
      <c r="J36" s="142"/>
      <c r="K36" s="142"/>
      <c r="L36" s="142"/>
    </row>
    <row r="37" spans="1:12" x14ac:dyDescent="0.2">
      <c r="A37" s="142"/>
      <c r="B37" s="142"/>
      <c r="C37" s="142"/>
      <c r="D37" s="142"/>
      <c r="E37" s="142"/>
      <c r="F37" s="142"/>
      <c r="G37" s="142"/>
      <c r="H37" s="142"/>
      <c r="I37" s="142"/>
      <c r="J37" s="142"/>
      <c r="K37" s="142"/>
      <c r="L37" s="142"/>
    </row>
    <row r="38" spans="1:12" x14ac:dyDescent="0.2">
      <c r="A38" s="142"/>
      <c r="B38" s="142"/>
      <c r="C38" s="142"/>
      <c r="D38" s="142"/>
      <c r="E38" s="142"/>
      <c r="F38" s="142"/>
      <c r="G38" s="142"/>
      <c r="H38" s="142"/>
      <c r="I38" s="142"/>
      <c r="J38" s="142"/>
      <c r="K38" s="142"/>
      <c r="L38" s="142"/>
    </row>
    <row r="39" spans="1:12" x14ac:dyDescent="0.2">
      <c r="A39" s="142"/>
      <c r="B39" s="142"/>
      <c r="C39" s="142"/>
      <c r="D39" s="142"/>
      <c r="E39" s="142"/>
      <c r="F39" s="142"/>
      <c r="G39" s="142"/>
      <c r="H39" s="142"/>
      <c r="I39" s="142"/>
      <c r="J39" s="142"/>
      <c r="K39" s="142"/>
      <c r="L39" s="142"/>
    </row>
    <row r="40" spans="1:12" x14ac:dyDescent="0.2">
      <c r="A40" s="142"/>
      <c r="B40" s="142"/>
      <c r="C40" s="142"/>
      <c r="D40" s="142"/>
      <c r="E40" s="142"/>
      <c r="F40" s="142"/>
      <c r="G40" s="142"/>
      <c r="H40" s="142"/>
      <c r="I40" s="142"/>
      <c r="J40" s="142"/>
      <c r="K40" s="142"/>
      <c r="L40" s="142"/>
    </row>
    <row r="41" spans="1:12" x14ac:dyDescent="0.2">
      <c r="A41" s="142"/>
      <c r="B41" s="142"/>
      <c r="C41" s="142"/>
      <c r="D41" s="142"/>
      <c r="E41" s="142"/>
      <c r="F41" s="142"/>
      <c r="G41" s="142"/>
      <c r="H41" s="142"/>
      <c r="I41" s="142"/>
      <c r="J41" s="142"/>
      <c r="K41" s="142"/>
      <c r="L41" s="142"/>
    </row>
    <row r="42" spans="1:12" x14ac:dyDescent="0.2">
      <c r="A42" s="142"/>
      <c r="B42" s="142"/>
      <c r="C42" s="142"/>
      <c r="D42" s="142"/>
      <c r="E42" s="142"/>
      <c r="F42" s="142"/>
      <c r="G42" s="142"/>
      <c r="H42" s="142"/>
      <c r="I42" s="142"/>
      <c r="J42" s="142"/>
      <c r="K42" s="142"/>
      <c r="L42" s="142"/>
    </row>
    <row r="43" spans="1:12" x14ac:dyDescent="0.2">
      <c r="A43" s="142"/>
      <c r="B43" s="142"/>
      <c r="C43" s="142"/>
      <c r="D43" s="142"/>
      <c r="E43" s="142"/>
      <c r="F43" s="142"/>
      <c r="G43" s="142"/>
      <c r="H43" s="142"/>
      <c r="I43" s="142"/>
      <c r="J43" s="142"/>
      <c r="K43" s="142"/>
      <c r="L43" s="142"/>
    </row>
    <row r="44" spans="1:12" x14ac:dyDescent="0.2">
      <c r="A44" s="142"/>
      <c r="B44" s="142"/>
      <c r="C44" s="142"/>
      <c r="D44" s="142"/>
      <c r="E44" s="142"/>
      <c r="F44" s="142"/>
      <c r="G44" s="142"/>
      <c r="H44" s="142"/>
      <c r="I44" s="142"/>
      <c r="J44" s="142"/>
      <c r="K44" s="142"/>
      <c r="L44" s="142"/>
    </row>
    <row r="45" spans="1:12" x14ac:dyDescent="0.2">
      <c r="A45" s="142"/>
      <c r="B45" s="142"/>
      <c r="C45" s="142"/>
      <c r="D45" s="142"/>
      <c r="E45" s="142"/>
      <c r="F45" s="142"/>
      <c r="G45" s="142"/>
      <c r="H45" s="142"/>
      <c r="I45" s="142"/>
      <c r="J45" s="142"/>
      <c r="K45" s="142"/>
      <c r="L45" s="142"/>
    </row>
    <row r="46" spans="1:12" x14ac:dyDescent="0.2">
      <c r="A46" s="142"/>
      <c r="B46" s="142"/>
      <c r="C46" s="142"/>
      <c r="D46" s="142"/>
      <c r="E46" s="142"/>
      <c r="F46" s="142"/>
      <c r="G46" s="142"/>
      <c r="H46" s="142"/>
      <c r="I46" s="142"/>
      <c r="J46" s="142"/>
      <c r="K46" s="142"/>
      <c r="L46" s="142"/>
    </row>
    <row r="47" spans="1:12" x14ac:dyDescent="0.2">
      <c r="A47" s="142"/>
      <c r="B47" s="142"/>
      <c r="C47" s="142"/>
      <c r="D47" s="142"/>
      <c r="E47" s="142"/>
      <c r="F47" s="142"/>
      <c r="G47" s="142"/>
      <c r="H47" s="142"/>
      <c r="I47" s="142"/>
      <c r="J47" s="142"/>
      <c r="K47" s="142"/>
      <c r="L47" s="142"/>
    </row>
    <row r="48" spans="1:12" x14ac:dyDescent="0.2">
      <c r="A48" s="142"/>
      <c r="B48" s="142"/>
      <c r="C48" s="142"/>
      <c r="D48" s="142"/>
      <c r="E48" s="142"/>
      <c r="F48" s="142"/>
      <c r="G48" s="142"/>
      <c r="H48" s="142"/>
      <c r="I48" s="142"/>
      <c r="J48" s="142"/>
      <c r="K48" s="142"/>
      <c r="L48" s="142"/>
    </row>
    <row r="49" spans="1:12" x14ac:dyDescent="0.2">
      <c r="A49" s="142"/>
      <c r="B49" s="142"/>
      <c r="C49" s="142"/>
      <c r="D49" s="142"/>
      <c r="E49" s="142"/>
      <c r="F49" s="142"/>
      <c r="G49" s="142"/>
      <c r="H49" s="142"/>
      <c r="I49" s="142"/>
      <c r="J49" s="142"/>
      <c r="K49" s="142"/>
      <c r="L49" s="142"/>
    </row>
    <row r="50" spans="1:12" x14ac:dyDescent="0.2">
      <c r="A50" s="142"/>
      <c r="B50" s="142"/>
      <c r="C50" s="142"/>
      <c r="D50" s="142"/>
      <c r="E50" s="142"/>
      <c r="F50" s="142"/>
      <c r="G50" s="142"/>
      <c r="H50" s="142"/>
      <c r="I50" s="142"/>
      <c r="J50" s="142"/>
      <c r="K50" s="142"/>
      <c r="L50" s="142"/>
    </row>
    <row r="51" spans="1:12" x14ac:dyDescent="0.2">
      <c r="A51" s="142"/>
      <c r="B51" s="142"/>
      <c r="C51" s="142"/>
      <c r="D51" s="142"/>
      <c r="E51" s="142"/>
      <c r="F51" s="142"/>
      <c r="G51" s="142"/>
      <c r="H51" s="142"/>
      <c r="I51" s="142"/>
      <c r="J51" s="142"/>
      <c r="K51" s="142"/>
      <c r="L51" s="142"/>
    </row>
    <row r="52" spans="1:12" x14ac:dyDescent="0.2">
      <c r="A52" s="142"/>
      <c r="B52" s="142"/>
      <c r="C52" s="142"/>
      <c r="D52" s="142"/>
      <c r="E52" s="142"/>
      <c r="F52" s="142"/>
      <c r="G52" s="142"/>
      <c r="H52" s="142"/>
      <c r="I52" s="142"/>
      <c r="J52" s="142"/>
      <c r="K52" s="142"/>
      <c r="L52" s="142"/>
    </row>
    <row r="53" spans="1:12" x14ac:dyDescent="0.2">
      <c r="A53" s="142"/>
      <c r="B53" s="142"/>
      <c r="C53" s="142"/>
      <c r="D53" s="142"/>
      <c r="E53" s="142"/>
      <c r="F53" s="142"/>
      <c r="G53" s="142"/>
      <c r="H53" s="142"/>
      <c r="I53" s="142"/>
      <c r="J53" s="142"/>
      <c r="K53" s="142"/>
      <c r="L53" s="142"/>
    </row>
  </sheetData>
  <hyperlinks>
    <hyperlink ref="B5" location="Disclaimer!A1" display="Disclaimer" xr:uid="{AC3A0BE3-7734-4463-9E9E-9B0E47C9E966}"/>
    <hyperlink ref="C5" location="Glossary!A1" display="Glossary" xr:uid="{3928CCE8-1D3C-40D4-B4A9-83C7B8A35E05}"/>
    <hyperlink ref="D5" location="ESG!A1" display="ESG" xr:uid="{0F8F763B-2D5D-47E3-97F1-59DA710D0D8D}"/>
    <hyperlink ref="E5" location="'EN at a glance 22'!A1" display="EN at a glance" xr:uid="{C96D77AE-8A1F-4A4A-B724-4F4E4F1D6353}"/>
    <hyperlink ref="E6" location="'EN Financials 22'!A1" display="EN Financials" xr:uid="{35103985-B71A-4C76-8F8E-54A3C7986423}"/>
    <hyperlink ref="E7" location="'EN Germany 22'!A1" display="EN Germany" xr:uid="{738198F8-CCC7-4269-89DC-EEA57D277FE0}"/>
    <hyperlink ref="E8" location="'Regul. WACC 22'!A1" display="EN Regul. WACC" xr:uid="{3C2DD613-4C12-4F04-A9CC-5138F7B2B3A9}"/>
    <hyperlink ref="E9" location="'EN Sweden 22'!A1" display="EN Sweden" xr:uid="{EC015E25-6A41-4AE7-B6FD-05884AED4407}"/>
    <hyperlink ref="E10" location="'EN Czech Republic 22'!A1" display="EN Czech Republic" xr:uid="{F5AFD27F-461B-4E78-A411-7ACFAB366CCD}"/>
    <hyperlink ref="E11" location="'EN Hungary 22'!A1" display="EN Hungary" xr:uid="{8BFD0541-F893-4563-962C-5624ED67DA82}"/>
    <hyperlink ref="E12" location="'EN Poland 22'!A1" display="EN Poland" xr:uid="{7B0C85FC-ED39-42D5-A1BC-53ED5D6E2047}"/>
    <hyperlink ref="E13" location="'EN Romania 22'!A1" display="EN Romania" xr:uid="{FE87BAC8-8DB1-48B0-B1A8-A7F32770513F}"/>
    <hyperlink ref="E14" location="'CS Slovakia  22'!A1" display="EN Slovakia" xr:uid="{CCDF9AB8-24F8-43FE-BB01-EAAE3D242150}"/>
    <hyperlink ref="E15" location="'EN Turkey Financials 22'!A1" display="EN Turkey Finacials" xr:uid="{AC83FE59-0257-44CC-B9E2-151D12581870}"/>
    <hyperlink ref="E16" location="'EN Turkey Distribution 22'!A1" display="EN Turkey Distribution" xr:uid="{18D1CEA9-7DC5-4545-AE2A-FB03ADBFA242}"/>
    <hyperlink ref="E17" location="'EN Turkey Retail 22'!A1" display="EN Turkey Retail" xr:uid="{F2BD6E7E-55BA-4C82-938C-93ECF5ACA323}"/>
    <hyperlink ref="F5" location="'CS at a glance 22'!A1" display="CS at a glance" xr:uid="{8D29A628-CC54-406C-839C-115537854ED9}"/>
    <hyperlink ref="F6" location="'CS Financials 22'!A1" display="CS Financials" xr:uid="{88970650-834F-456D-ABE8-B6DB4449FFD3}"/>
    <hyperlink ref="F7" location="'CS Germany  22'!A1" display="CS Germany" xr:uid="{B025430A-C624-4BC3-9231-2EC408D5928D}"/>
    <hyperlink ref="F8" location="'CS UK  22'!A1" display="CS UK" xr:uid="{EFAEDC75-392C-47F1-97F1-A17818DE6668}"/>
    <hyperlink ref="F9" location="'CS Netherlands 22'!A1" display="CS Netherlands" xr:uid="{214A9363-6481-47C6-B21E-97CA557ECC22}"/>
    <hyperlink ref="F10" location="'CS Italy  22'!A1" display="CS Italy" xr:uid="{135D6329-8778-4575-B122-DC4A018CBC08}"/>
    <hyperlink ref="F11" location="'CS Czech Republic 22'!A1" display="CS Czech Republic" xr:uid="{3EB0371A-1FC7-49CA-BD32-D058497A70AF}"/>
    <hyperlink ref="F12" location="'CS Hungary 22'!A1" display="CS Hungary" xr:uid="{5B5A2003-6D1D-42F6-9885-8F92F9DEDEB5}"/>
    <hyperlink ref="F13" location="'CS Romania 22'!A1" display="CS Romania" xr:uid="{B5BF88B8-A096-44B2-A63A-CD797AC5DC61}"/>
    <hyperlink ref="F14" location="'CS Slovakia  22'!A1" display="CS Slovakia" xr:uid="{68554B56-F68E-4859-BD78-EAE6BF60D744}"/>
    <hyperlink ref="F15" location="'CS Croatia 22'!A1" display="CS Croatia" xr:uid="{A04D7E45-CB2C-4F1E-AF70-CC6DFA4A794E}"/>
    <hyperlink ref="G5" location="'PE Power plant portfolio 22'!A1" display="PE Power plant portfolio" xr:uid="{8D9C3B6F-508B-40F9-9C8A-304C6F31C458}"/>
    <hyperlink ref="G6" location="'PE Financials 22'!A1" display="PE Financials" xr:uid="{55E0CC69-A809-4820-852B-79ADB31995A8}"/>
    <hyperlink ref="G7" location="'PE Power Sales 22'!A1" display="PE Power sales" xr:uid="{BB61F5C8-ECFC-4A86-BA4C-41F28EBDB047}"/>
    <hyperlink ref="G8" location="'PE Shut down 22'!A1" display="PE Shut down" xr:uid="{E3D8E3FB-A34A-471E-9DA0-EA8D919CBFD8}"/>
    <hyperlink ref="H5" location="'NC Turkey Financials 22'!A1" display="Turkey Financials" xr:uid="{83F5E6D4-7C11-4ECF-AEA7-2232DB8D2D4E}"/>
    <hyperlink ref="H6" location="'NC Turkey Generation 22'!A1" display="Turkey Generation" xr:uid="{4D121F06-9E5D-479D-B674-0111E981CB9D}"/>
    <hyperlink ref="I5" location="'At Equity Part.'!A1" display="Financials: At equity part" xr:uid="{79B15A2A-9A2B-414E-B206-3804DB9F6121}"/>
    <hyperlink ref="I6" location="'E.ON Financials P&amp;L'!A1" display="Financials: P&amp;L" xr:uid="{E3B98866-1F91-41B5-B64B-BF783122F877}"/>
    <hyperlink ref="I7" location="'E.ON Financial KPIs 22'!A1" display="Financials: Financial KPIs" xr:uid="{1E4F2E5C-3549-42BD-9A91-74BAFC89FEBE}"/>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7558-B5B0-4913-8A59-6EBE92D6F584}">
  <sheetPr>
    <tabColor theme="6"/>
    <pageSetUpPr fitToPage="1"/>
  </sheetPr>
  <dimension ref="B2:BE221"/>
  <sheetViews>
    <sheetView showGridLines="0" zoomScaleNormal="100" workbookViewId="0"/>
  </sheetViews>
  <sheetFormatPr baseColWidth="10" defaultColWidth="11.25" defaultRowHeight="15.75" x14ac:dyDescent="0.25"/>
  <cols>
    <col min="1" max="1" width="3.625" style="205" customWidth="1"/>
    <col min="2" max="2" width="40.625" style="205" customWidth="1"/>
    <col min="3" max="4" width="18.625" style="406" customWidth="1"/>
    <col min="5" max="5" width="3.125" style="205" customWidth="1"/>
    <col min="6" max="6" width="40.625" style="205" customWidth="1"/>
    <col min="7" max="8" width="18.625" style="406" customWidth="1"/>
    <col min="9" max="9" width="11.25" style="205"/>
    <col min="10" max="10" width="29.625" style="205" customWidth="1"/>
    <col min="11" max="11" width="26.5" style="205" customWidth="1"/>
    <col min="12" max="12" width="26.25" style="205" customWidth="1"/>
    <col min="13" max="13" width="25.125" style="205" customWidth="1"/>
    <col min="14" max="14" width="17.75" style="205" customWidth="1"/>
    <col min="15" max="15" width="11.25" style="205"/>
    <col min="16" max="16" width="31.75" style="205" customWidth="1"/>
    <col min="17" max="24" width="13.625" style="205" customWidth="1"/>
    <col min="25" max="25" width="11.25" style="205"/>
    <col min="26" max="26" width="28.625" style="205" customWidth="1"/>
    <col min="27" max="28" width="15.625" style="205" customWidth="1"/>
    <col min="29" max="29" width="4.5" style="205" customWidth="1"/>
    <col min="30" max="30" width="26.25" style="205" customWidth="1"/>
    <col min="31" max="32" width="15.625" style="205" customWidth="1"/>
    <col min="33" max="33" width="19" style="205" customWidth="1"/>
    <col min="34" max="34" width="37.625" style="205" customWidth="1"/>
    <col min="35" max="35" width="31.125" style="205" customWidth="1"/>
    <col min="36" max="36" width="62.75" style="205" customWidth="1"/>
    <col min="37" max="37" width="20.25" style="205" customWidth="1"/>
    <col min="38" max="38" width="24.625" style="205" customWidth="1"/>
    <col min="39" max="39" width="27.5" style="205" customWidth="1"/>
    <col min="40" max="40" width="11.25" style="74"/>
    <col min="41" max="41" width="17.625" style="205" customWidth="1"/>
    <col min="42" max="49" width="13.625" style="205" customWidth="1"/>
    <col min="50" max="50" width="4.75" style="205" customWidth="1"/>
    <col min="51" max="51" width="51.625" style="205" customWidth="1"/>
    <col min="52" max="53" width="25.625" style="205" customWidth="1"/>
    <col min="54" max="16384" width="11.25" style="205"/>
  </cols>
  <sheetData>
    <row r="2" spans="2:57" ht="18.75" customHeight="1" thickBot="1" x14ac:dyDescent="0.3">
      <c r="B2" s="195" t="s">
        <v>316</v>
      </c>
      <c r="C2" s="624">
        <v>2021</v>
      </c>
      <c r="D2" s="624">
        <v>2022</v>
      </c>
      <c r="E2" s="206"/>
      <c r="F2" s="200"/>
      <c r="G2" s="624">
        <v>2021</v>
      </c>
      <c r="H2" s="624">
        <v>2022</v>
      </c>
      <c r="J2" s="812"/>
      <c r="K2" s="812"/>
      <c r="L2" s="812"/>
      <c r="M2" s="812"/>
      <c r="N2" s="812"/>
      <c r="AH2" s="74"/>
      <c r="AI2" s="74"/>
      <c r="AJ2" s="74"/>
      <c r="AK2" s="74"/>
      <c r="AL2" s="74"/>
      <c r="AM2" s="74"/>
      <c r="AO2" s="74"/>
      <c r="AP2" s="74"/>
      <c r="AQ2" s="74"/>
      <c r="AR2" s="74"/>
      <c r="AS2" s="74"/>
      <c r="AT2" s="74"/>
      <c r="AU2" s="74"/>
      <c r="AV2" s="74"/>
      <c r="AW2" s="74"/>
      <c r="AX2" s="74"/>
      <c r="AY2" s="74"/>
      <c r="AZ2" s="74"/>
      <c r="BA2" s="74"/>
      <c r="BB2" s="74"/>
      <c r="BC2" s="74"/>
      <c r="BD2" s="74"/>
      <c r="BE2" s="74"/>
    </row>
    <row r="3" spans="2:57" ht="18" customHeight="1" x14ac:dyDescent="0.25">
      <c r="B3" s="197" t="s">
        <v>63</v>
      </c>
      <c r="C3" s="194"/>
      <c r="D3" s="194"/>
      <c r="E3" s="361"/>
      <c r="F3" s="282" t="s">
        <v>64</v>
      </c>
      <c r="G3" s="283"/>
      <c r="H3" s="283"/>
      <c r="J3" s="100"/>
      <c r="K3" s="27"/>
      <c r="L3" s="98"/>
      <c r="M3" s="98"/>
      <c r="N3" s="27"/>
      <c r="AH3" s="74"/>
      <c r="AI3" s="74"/>
      <c r="AJ3" s="74"/>
      <c r="AK3" s="74"/>
      <c r="AL3" s="74"/>
      <c r="AM3" s="74"/>
      <c r="AO3" s="74"/>
      <c r="AP3" s="74"/>
      <c r="AQ3" s="74"/>
      <c r="AR3" s="74"/>
      <c r="AS3" s="74"/>
      <c r="AT3" s="74"/>
      <c r="AU3" s="74"/>
      <c r="AV3" s="74"/>
      <c r="AW3" s="74"/>
      <c r="AX3" s="74"/>
      <c r="AY3" s="74"/>
      <c r="AZ3" s="74"/>
      <c r="BA3" s="74"/>
      <c r="BB3" s="74"/>
      <c r="BC3" s="74"/>
      <c r="BD3" s="74"/>
      <c r="BE3" s="74"/>
    </row>
    <row r="4" spans="2:57" ht="18" customHeight="1" x14ac:dyDescent="0.25">
      <c r="B4" s="198" t="s">
        <v>135</v>
      </c>
      <c r="C4" s="694">
        <v>66.566000000000003</v>
      </c>
      <c r="D4" s="694">
        <v>66.965000000000003</v>
      </c>
      <c r="E4" s="361"/>
      <c r="F4" s="284" t="s">
        <v>136</v>
      </c>
      <c r="G4" s="694">
        <v>14.7</v>
      </c>
      <c r="H4" s="694">
        <v>14.1</v>
      </c>
      <c r="J4" s="100"/>
      <c r="K4" s="27"/>
      <c r="L4" s="98"/>
      <c r="M4" s="98"/>
      <c r="N4" s="27"/>
      <c r="AH4" s="74"/>
      <c r="AI4" s="74"/>
      <c r="AJ4" s="74"/>
      <c r="AK4" s="74"/>
      <c r="AL4" s="74"/>
      <c r="AM4" s="74"/>
      <c r="AO4" s="74"/>
      <c r="AP4" s="74"/>
      <c r="AQ4" s="74"/>
      <c r="AR4" s="74"/>
      <c r="AS4" s="74"/>
      <c r="AT4" s="74"/>
      <c r="AU4" s="74"/>
      <c r="AV4" s="74"/>
      <c r="AW4" s="74"/>
      <c r="AX4" s="74"/>
      <c r="AY4" s="74"/>
      <c r="AZ4" s="74"/>
      <c r="BA4" s="74"/>
      <c r="BB4" s="74"/>
      <c r="BC4" s="74"/>
      <c r="BD4" s="74"/>
      <c r="BE4" s="74"/>
    </row>
    <row r="5" spans="2:57" ht="18" customHeight="1" x14ac:dyDescent="0.25">
      <c r="B5" s="285" t="s">
        <v>137</v>
      </c>
      <c r="C5" s="694">
        <v>26.78</v>
      </c>
      <c r="D5" s="698">
        <v>27</v>
      </c>
      <c r="E5" s="361"/>
      <c r="F5" s="284" t="s">
        <v>65</v>
      </c>
      <c r="G5" s="694">
        <v>3.7090209999999999</v>
      </c>
      <c r="H5" s="694">
        <v>3.2</v>
      </c>
      <c r="J5" s="827"/>
      <c r="K5" s="27"/>
      <c r="L5" s="98"/>
      <c r="M5" s="98"/>
      <c r="N5" s="27"/>
      <c r="AH5" s="74"/>
      <c r="AI5" s="74"/>
      <c r="AJ5" s="74"/>
      <c r="AK5" s="74"/>
      <c r="AL5" s="74"/>
      <c r="AM5" s="74"/>
      <c r="AO5" s="74"/>
      <c r="AP5" s="74"/>
      <c r="AQ5" s="74"/>
      <c r="AR5" s="74"/>
      <c r="AS5" s="74"/>
      <c r="AT5" s="74"/>
      <c r="AU5" s="74"/>
      <c r="AV5" s="74"/>
      <c r="AW5" s="74"/>
      <c r="AX5" s="74"/>
      <c r="AY5" s="74"/>
      <c r="AZ5" s="74"/>
      <c r="BA5" s="74"/>
      <c r="BB5" s="74"/>
      <c r="BC5" s="74"/>
      <c r="BD5" s="74"/>
      <c r="BE5" s="74"/>
    </row>
    <row r="6" spans="2:57" ht="18" customHeight="1" x14ac:dyDescent="0.25">
      <c r="B6" s="198" t="s">
        <v>146</v>
      </c>
      <c r="C6" s="694">
        <v>4.6070000000000002</v>
      </c>
      <c r="D6" s="694">
        <v>4.5999999999999996</v>
      </c>
      <c r="E6" s="361"/>
      <c r="F6" s="828" t="s">
        <v>365</v>
      </c>
      <c r="G6" s="695">
        <v>2.2000000000000002</v>
      </c>
      <c r="H6" s="695">
        <v>2.5</v>
      </c>
      <c r="J6" s="313"/>
      <c r="K6" s="313"/>
      <c r="L6" s="313"/>
      <c r="M6" s="313"/>
      <c r="N6" s="313"/>
      <c r="AH6" s="74"/>
      <c r="AI6" s="74"/>
      <c r="AJ6" s="74"/>
      <c r="AK6" s="74"/>
      <c r="AL6" s="74"/>
      <c r="AM6" s="74"/>
      <c r="AO6" s="74"/>
      <c r="AP6" s="74"/>
      <c r="AQ6" s="74"/>
      <c r="AR6" s="74"/>
      <c r="AS6" s="74"/>
      <c r="AT6" s="74"/>
      <c r="AU6" s="74"/>
      <c r="AV6" s="74"/>
      <c r="AW6" s="74"/>
      <c r="AX6" s="74"/>
      <c r="AY6" s="74"/>
      <c r="AZ6" s="74"/>
      <c r="BA6" s="74"/>
      <c r="BB6" s="74"/>
      <c r="BC6" s="74"/>
      <c r="BD6" s="74"/>
      <c r="BE6" s="74"/>
    </row>
    <row r="7" spans="2:57" ht="18" customHeight="1" x14ac:dyDescent="0.25">
      <c r="B7" s="285" t="s">
        <v>137</v>
      </c>
      <c r="C7" s="694">
        <v>4.0999999999999996</v>
      </c>
      <c r="D7" s="698">
        <v>4</v>
      </c>
      <c r="E7" s="361"/>
      <c r="F7" s="208"/>
      <c r="G7" s="286"/>
      <c r="H7" s="287"/>
      <c r="J7" s="100"/>
      <c r="K7" s="27"/>
      <c r="L7" s="98"/>
      <c r="M7" s="98"/>
      <c r="N7" s="27"/>
      <c r="AH7" s="74"/>
      <c r="AI7" s="74"/>
      <c r="AJ7" s="74"/>
      <c r="AK7" s="74"/>
      <c r="AL7" s="74"/>
      <c r="AM7" s="74"/>
      <c r="AO7" s="74"/>
      <c r="AP7" s="74"/>
      <c r="AQ7" s="74"/>
      <c r="AR7" s="74"/>
      <c r="AS7" s="74"/>
      <c r="AT7" s="74"/>
      <c r="AU7" s="74"/>
      <c r="AV7" s="74"/>
      <c r="AW7" s="74"/>
      <c r="AX7" s="74"/>
      <c r="AY7" s="74"/>
      <c r="AZ7" s="74"/>
      <c r="BA7" s="74"/>
      <c r="BB7" s="74"/>
      <c r="BC7" s="74"/>
      <c r="BD7" s="74"/>
      <c r="BE7" s="74"/>
    </row>
    <row r="8" spans="2:57" ht="14.25" customHeight="1" x14ac:dyDescent="0.25">
      <c r="B8" s="658"/>
      <c r="C8" s="294"/>
      <c r="D8" s="829"/>
      <c r="E8" s="829"/>
      <c r="F8" s="829"/>
      <c r="G8" s="829"/>
      <c r="H8" s="829"/>
      <c r="I8" s="830"/>
      <c r="J8" s="313"/>
      <c r="K8" s="313"/>
      <c r="L8" s="313"/>
      <c r="M8" s="313"/>
      <c r="N8" s="313"/>
      <c r="AH8" s="74"/>
      <c r="AI8" s="74"/>
      <c r="AJ8" s="74"/>
      <c r="AK8" s="74"/>
      <c r="AL8" s="74"/>
      <c r="AM8" s="74"/>
      <c r="AO8" s="74"/>
      <c r="AP8" s="74"/>
      <c r="AQ8" s="74"/>
      <c r="AR8" s="74"/>
      <c r="AS8" s="74"/>
      <c r="AT8" s="74"/>
      <c r="AU8" s="74"/>
      <c r="AV8" s="74"/>
      <c r="AW8" s="74"/>
      <c r="AX8" s="74"/>
      <c r="AY8" s="74"/>
      <c r="AZ8" s="74"/>
      <c r="BA8" s="74"/>
      <c r="BB8" s="74"/>
      <c r="BC8" s="74"/>
      <c r="BD8" s="74"/>
      <c r="BE8" s="74"/>
    </row>
    <row r="9" spans="2:57" ht="14.25" customHeight="1" x14ac:dyDescent="0.25">
      <c r="B9" s="658"/>
      <c r="C9" s="294"/>
      <c r="D9" s="829"/>
      <c r="E9" s="829"/>
      <c r="F9" s="829"/>
      <c r="G9" s="829"/>
      <c r="H9" s="829"/>
      <c r="I9" s="830"/>
      <c r="J9" s="313"/>
      <c r="K9" s="313"/>
      <c r="L9" s="313"/>
      <c r="M9" s="313"/>
      <c r="N9" s="313"/>
      <c r="AH9" s="74"/>
      <c r="AI9" s="74"/>
      <c r="AJ9" s="74"/>
      <c r="AK9" s="74"/>
      <c r="AL9" s="74"/>
      <c r="AM9" s="74"/>
      <c r="AO9" s="74"/>
      <c r="AP9" s="74"/>
      <c r="AQ9" s="74"/>
      <c r="AR9" s="74"/>
      <c r="AS9" s="74"/>
      <c r="AT9" s="74"/>
      <c r="AU9" s="74"/>
      <c r="AV9" s="74"/>
      <c r="AW9" s="74"/>
      <c r="AX9" s="74"/>
      <c r="AY9" s="74"/>
      <c r="AZ9" s="74"/>
      <c r="BA9" s="74"/>
      <c r="BB9" s="74"/>
      <c r="BC9" s="74"/>
      <c r="BD9" s="74"/>
      <c r="BE9" s="74"/>
    </row>
    <row r="10" spans="2:57" ht="14.25" customHeight="1" x14ac:dyDescent="0.25">
      <c r="C10" s="205"/>
      <c r="D10" s="194"/>
      <c r="E10" s="361"/>
      <c r="F10" s="361"/>
      <c r="G10" s="831"/>
      <c r="H10" s="404"/>
      <c r="I10" s="74"/>
      <c r="AH10" s="74"/>
      <c r="AI10" s="74"/>
      <c r="AJ10" s="74"/>
      <c r="AK10" s="74"/>
      <c r="AL10" s="74"/>
      <c r="AM10" s="74"/>
      <c r="AO10" s="74"/>
      <c r="AP10" s="74"/>
      <c r="AQ10" s="74"/>
      <c r="AR10" s="74"/>
      <c r="AS10" s="74"/>
      <c r="AT10" s="74"/>
      <c r="AU10" s="74"/>
      <c r="AV10" s="74"/>
      <c r="AW10" s="74"/>
      <c r="AX10" s="74"/>
      <c r="AY10" s="74"/>
      <c r="AZ10" s="74"/>
      <c r="BA10" s="74"/>
      <c r="BB10" s="74"/>
      <c r="BC10" s="74"/>
      <c r="BD10" s="74"/>
      <c r="BE10" s="74"/>
    </row>
    <row r="11" spans="2:57" ht="14.25" customHeight="1" x14ac:dyDescent="0.25">
      <c r="B11" s="500" t="s">
        <v>16</v>
      </c>
      <c r="C11" s="832"/>
      <c r="D11" s="205"/>
      <c r="E11" s="74"/>
      <c r="F11" s="74"/>
      <c r="G11" s="175"/>
      <c r="H11" s="175"/>
      <c r="I11" s="74"/>
      <c r="P11" s="833"/>
      <c r="Q11" s="608"/>
      <c r="R11" s="608"/>
      <c r="S11" s="608"/>
      <c r="T11" s="608"/>
      <c r="U11" s="608"/>
      <c r="V11" s="608"/>
      <c r="W11" s="608"/>
      <c r="X11" s="812"/>
      <c r="AH11" s="74"/>
      <c r="AI11" s="74"/>
      <c r="AJ11" s="74"/>
      <c r="AK11" s="74"/>
      <c r="AL11" s="74"/>
      <c r="AM11" s="74"/>
      <c r="AO11" s="74"/>
      <c r="AP11" s="74"/>
      <c r="AQ11" s="74"/>
      <c r="AR11" s="74"/>
      <c r="AS11" s="74"/>
      <c r="AT11" s="74"/>
      <c r="AU11" s="74"/>
      <c r="AV11" s="74"/>
      <c r="AW11" s="74"/>
      <c r="AX11" s="74"/>
      <c r="AY11" s="74"/>
      <c r="AZ11" s="74"/>
      <c r="BA11" s="74"/>
      <c r="BB11" s="74"/>
      <c r="BC11" s="74"/>
      <c r="BD11" s="74"/>
      <c r="BE11" s="74"/>
    </row>
    <row r="12" spans="2:57" ht="14.25" customHeight="1" x14ac:dyDescent="0.25">
      <c r="B12" s="834" t="s">
        <v>347</v>
      </c>
      <c r="D12" s="835">
        <v>1</v>
      </c>
      <c r="E12" s="74"/>
      <c r="F12" s="74"/>
      <c r="G12" s="175"/>
      <c r="H12" s="175"/>
      <c r="I12" s="74"/>
      <c r="P12" s="836"/>
      <c r="Q12" s="98"/>
      <c r="R12" s="98"/>
      <c r="S12" s="98"/>
      <c r="T12" s="98"/>
      <c r="U12" s="98"/>
      <c r="V12" s="98"/>
      <c r="W12" s="98"/>
      <c r="X12" s="28"/>
      <c r="AH12" s="74"/>
      <c r="AI12" s="74"/>
      <c r="AJ12" s="74"/>
      <c r="AK12" s="74"/>
      <c r="AL12" s="74"/>
      <c r="AM12" s="74"/>
      <c r="AO12" s="74"/>
      <c r="AP12" s="74"/>
      <c r="AQ12" s="74"/>
      <c r="AR12" s="74"/>
      <c r="AS12" s="74"/>
      <c r="AT12" s="74"/>
      <c r="AU12" s="74"/>
      <c r="AV12" s="74"/>
      <c r="AW12" s="74"/>
      <c r="AX12" s="74"/>
      <c r="AY12" s="74"/>
      <c r="AZ12" s="74"/>
      <c r="BA12" s="74"/>
      <c r="BB12" s="74"/>
      <c r="BC12" s="74"/>
      <c r="BD12" s="74"/>
      <c r="BE12" s="74"/>
    </row>
    <row r="13" spans="2:57" ht="14.25" customHeight="1" x14ac:dyDescent="0.25">
      <c r="B13" s="834" t="s">
        <v>348</v>
      </c>
      <c r="D13" s="835">
        <v>1</v>
      </c>
      <c r="E13" s="74"/>
      <c r="F13" s="74"/>
      <c r="G13" s="175"/>
      <c r="H13" s="175"/>
      <c r="I13" s="74"/>
      <c r="P13" s="657"/>
      <c r="Q13" s="607"/>
      <c r="R13" s="656"/>
      <c r="S13" s="607"/>
      <c r="T13" s="607"/>
      <c r="U13" s="607"/>
      <c r="V13" s="607"/>
      <c r="W13" s="607"/>
      <c r="X13" s="28"/>
      <c r="AH13" s="74"/>
      <c r="AI13" s="74"/>
      <c r="AJ13" s="74"/>
      <c r="AK13" s="74"/>
      <c r="AL13" s="74"/>
      <c r="AM13" s="74"/>
      <c r="AO13" s="74"/>
      <c r="AP13" s="74"/>
      <c r="AQ13" s="74"/>
      <c r="AR13" s="74"/>
      <c r="AS13" s="74"/>
      <c r="AT13" s="74"/>
      <c r="AU13" s="74"/>
      <c r="AV13" s="74"/>
      <c r="AW13" s="74"/>
      <c r="AX13" s="74"/>
      <c r="AY13" s="74"/>
      <c r="AZ13" s="74"/>
      <c r="BA13" s="74"/>
      <c r="BB13" s="74"/>
      <c r="BC13" s="74"/>
      <c r="BD13" s="74"/>
      <c r="BE13" s="74"/>
    </row>
    <row r="14" spans="2:57" ht="14.25" customHeight="1" x14ac:dyDescent="0.25">
      <c r="B14" s="834" t="s">
        <v>343</v>
      </c>
      <c r="D14" s="835">
        <v>1</v>
      </c>
      <c r="E14" s="74"/>
      <c r="F14" s="74"/>
      <c r="G14" s="175"/>
      <c r="H14" s="175"/>
      <c r="I14" s="74"/>
      <c r="P14" s="657"/>
      <c r="Q14" s="607"/>
      <c r="R14" s="656"/>
      <c r="S14" s="607"/>
      <c r="T14" s="607"/>
      <c r="U14" s="607"/>
      <c r="V14" s="607"/>
      <c r="W14" s="607"/>
      <c r="X14" s="28"/>
      <c r="AH14" s="74"/>
      <c r="AI14" s="74"/>
      <c r="AJ14" s="74"/>
      <c r="AK14" s="74"/>
      <c r="AL14" s="74"/>
      <c r="AM14" s="74"/>
      <c r="AO14" s="74"/>
      <c r="AP14" s="74"/>
      <c r="AQ14" s="74"/>
      <c r="AR14" s="74"/>
      <c r="AS14" s="74"/>
      <c r="AT14" s="74"/>
      <c r="AU14" s="74"/>
      <c r="AV14" s="74"/>
      <c r="AW14" s="74"/>
      <c r="AX14" s="74"/>
      <c r="AY14" s="74"/>
      <c r="AZ14" s="74"/>
      <c r="BA14" s="74"/>
      <c r="BB14" s="74"/>
      <c r="BC14" s="74"/>
      <c r="BD14" s="74"/>
      <c r="BE14" s="74"/>
    </row>
    <row r="15" spans="2:57" ht="14.25" customHeight="1" x14ac:dyDescent="0.25">
      <c r="B15" s="834" t="s">
        <v>399</v>
      </c>
      <c r="D15" s="835">
        <v>0.51</v>
      </c>
      <c r="E15" s="74"/>
      <c r="F15" s="74"/>
      <c r="G15" s="175"/>
      <c r="H15" s="175"/>
      <c r="I15" s="74"/>
      <c r="P15" s="657"/>
      <c r="Q15" s="607"/>
      <c r="R15" s="656"/>
      <c r="S15" s="607"/>
      <c r="T15" s="607"/>
      <c r="U15" s="607"/>
      <c r="V15" s="607"/>
      <c r="W15" s="607"/>
      <c r="X15" s="28"/>
      <c r="AH15" s="74"/>
      <c r="AI15" s="74"/>
      <c r="AJ15" s="74"/>
      <c r="AK15" s="74"/>
      <c r="AL15" s="74"/>
      <c r="AM15" s="74"/>
      <c r="AO15" s="74"/>
      <c r="AP15" s="74"/>
      <c r="AQ15" s="74"/>
      <c r="AR15" s="74"/>
      <c r="AS15" s="74"/>
      <c r="AT15" s="74"/>
      <c r="AU15" s="74"/>
      <c r="AV15" s="74"/>
      <c r="AW15" s="74"/>
      <c r="AX15" s="74"/>
      <c r="AY15" s="74"/>
      <c r="AZ15" s="74"/>
      <c r="BA15" s="74"/>
      <c r="BB15" s="74"/>
      <c r="BC15" s="74"/>
      <c r="BD15" s="74"/>
      <c r="BE15" s="74"/>
    </row>
    <row r="16" spans="2:57" ht="14.25" customHeight="1" x14ac:dyDescent="0.25">
      <c r="B16" s="834" t="s">
        <v>400</v>
      </c>
      <c r="C16" s="404"/>
      <c r="D16" s="835">
        <v>0.34</v>
      </c>
      <c r="E16" s="361"/>
      <c r="F16" s="657"/>
      <c r="G16" s="287"/>
      <c r="H16" s="287"/>
      <c r="J16" s="100"/>
      <c r="K16" s="27"/>
      <c r="L16" s="98"/>
      <c r="M16" s="98"/>
      <c r="N16" s="27"/>
      <c r="AH16" s="74"/>
      <c r="AI16" s="74"/>
      <c r="AJ16" s="74"/>
      <c r="AK16" s="74"/>
      <c r="AL16" s="74"/>
      <c r="AM16" s="74"/>
      <c r="AO16" s="74"/>
      <c r="AP16" s="74"/>
      <c r="AQ16" s="74"/>
      <c r="AR16" s="74"/>
      <c r="AS16" s="74"/>
      <c r="AT16" s="74"/>
      <c r="AU16" s="74"/>
      <c r="AV16" s="74"/>
      <c r="AW16" s="74"/>
      <c r="AX16" s="74"/>
      <c r="AY16" s="74"/>
      <c r="AZ16" s="74"/>
      <c r="BA16" s="74"/>
      <c r="BB16" s="74"/>
      <c r="BC16" s="74"/>
      <c r="BD16" s="74"/>
      <c r="BE16" s="74"/>
    </row>
    <row r="17" spans="2:57" ht="14.25" customHeight="1" x14ac:dyDescent="0.25">
      <c r="B17" s="834"/>
      <c r="C17" s="404"/>
      <c r="D17" s="835"/>
      <c r="E17" s="361"/>
      <c r="F17" s="657"/>
      <c r="G17" s="287"/>
      <c r="H17" s="287"/>
      <c r="J17" s="100"/>
      <c r="K17" s="27"/>
      <c r="L17" s="98"/>
      <c r="M17" s="98"/>
      <c r="N17" s="27"/>
      <c r="AH17" s="74"/>
      <c r="AI17" s="74"/>
      <c r="AJ17" s="74"/>
      <c r="AK17" s="74"/>
      <c r="AL17" s="74"/>
      <c r="AM17" s="74"/>
      <c r="AO17" s="74"/>
      <c r="AP17" s="74"/>
      <c r="AQ17" s="74"/>
      <c r="AR17" s="74"/>
      <c r="AS17" s="74"/>
      <c r="AT17" s="74"/>
      <c r="AU17" s="74"/>
      <c r="AV17" s="74"/>
      <c r="AW17" s="74"/>
      <c r="AX17" s="74"/>
      <c r="AY17" s="74"/>
      <c r="AZ17" s="74"/>
      <c r="BA17" s="74"/>
      <c r="BB17" s="74"/>
      <c r="BC17" s="74"/>
      <c r="BD17" s="74"/>
      <c r="BE17" s="74"/>
    </row>
    <row r="18" spans="2:57" ht="14.25" customHeight="1" x14ac:dyDescent="0.25">
      <c r="B18" s="313"/>
      <c r="C18" s="404"/>
      <c r="D18" s="404"/>
      <c r="E18" s="361"/>
      <c r="F18" s="657"/>
      <c r="G18" s="287"/>
      <c r="H18" s="287"/>
      <c r="J18" s="100"/>
      <c r="K18" s="27"/>
      <c r="L18" s="98"/>
      <c r="M18" s="98"/>
      <c r="N18" s="27"/>
      <c r="AH18" s="74"/>
      <c r="AI18" s="74"/>
      <c r="AJ18" s="74"/>
      <c r="AK18" s="74"/>
      <c r="AL18" s="74"/>
      <c r="AM18" s="74"/>
      <c r="AO18" s="74"/>
      <c r="AP18" s="74"/>
      <c r="AQ18" s="74"/>
      <c r="AR18" s="74"/>
      <c r="AS18" s="74"/>
      <c r="AT18" s="74"/>
      <c r="AU18" s="74"/>
      <c r="AV18" s="74"/>
      <c r="AW18" s="74"/>
      <c r="AX18" s="74"/>
      <c r="AY18" s="74"/>
      <c r="AZ18" s="74"/>
      <c r="BA18" s="74"/>
      <c r="BB18" s="74"/>
      <c r="BC18" s="74"/>
      <c r="BD18" s="74"/>
      <c r="BE18" s="74"/>
    </row>
    <row r="19" spans="2:57" ht="14.25" customHeight="1" x14ac:dyDescent="0.25">
      <c r="B19" s="612"/>
      <c r="C19" s="404"/>
      <c r="D19" s="404"/>
      <c r="E19" s="361"/>
      <c r="F19" s="657"/>
      <c r="G19" s="287"/>
      <c r="H19" s="287"/>
      <c r="J19" s="100"/>
      <c r="K19" s="27"/>
      <c r="L19" s="98"/>
      <c r="M19" s="98"/>
      <c r="N19" s="27"/>
      <c r="AH19" s="74"/>
      <c r="AI19" s="74"/>
      <c r="AJ19" s="74"/>
      <c r="AK19" s="74"/>
      <c r="AL19" s="74"/>
      <c r="AM19" s="74"/>
      <c r="AO19" s="74"/>
      <c r="AP19" s="74"/>
      <c r="AQ19" s="74"/>
      <c r="AR19" s="74"/>
      <c r="AS19" s="74"/>
      <c r="AT19" s="74"/>
      <c r="AU19" s="74"/>
      <c r="AV19" s="74"/>
      <c r="AW19" s="74"/>
      <c r="AX19" s="74"/>
      <c r="AY19" s="74"/>
      <c r="AZ19" s="74"/>
      <c r="BA19" s="74"/>
      <c r="BB19" s="74"/>
      <c r="BC19" s="74"/>
      <c r="BD19" s="74"/>
      <c r="BE19" s="74"/>
    </row>
    <row r="20" spans="2:57" ht="14.25" customHeight="1" x14ac:dyDescent="0.25">
      <c r="B20" s="822" t="s">
        <v>502</v>
      </c>
      <c r="C20" s="205"/>
      <c r="D20" s="294"/>
      <c r="E20" s="361"/>
      <c r="F20" s="361"/>
      <c r="G20" s="404"/>
      <c r="H20" s="404"/>
      <c r="J20" s="827"/>
      <c r="K20" s="27"/>
      <c r="L20" s="98"/>
      <c r="M20" s="98"/>
      <c r="N20" s="27"/>
      <c r="AH20" s="74"/>
      <c r="AI20" s="74"/>
      <c r="AJ20" s="74"/>
      <c r="AK20" s="74"/>
      <c r="AL20" s="74"/>
      <c r="AM20" s="74"/>
      <c r="AO20" s="74"/>
      <c r="AP20" s="74"/>
      <c r="AQ20" s="74"/>
      <c r="AR20" s="74"/>
      <c r="AS20" s="74"/>
      <c r="AT20" s="74"/>
      <c r="AU20" s="74"/>
      <c r="AV20" s="74"/>
      <c r="AW20" s="74"/>
      <c r="AX20" s="74"/>
      <c r="AY20" s="74"/>
      <c r="AZ20" s="74"/>
      <c r="BA20" s="74"/>
      <c r="BB20" s="74"/>
      <c r="BC20" s="74"/>
      <c r="BD20" s="74"/>
      <c r="BE20" s="74"/>
    </row>
    <row r="21" spans="2:57" ht="14.25" customHeight="1" x14ac:dyDescent="0.25">
      <c r="C21" s="835"/>
      <c r="D21" s="175"/>
      <c r="E21" s="74"/>
      <c r="F21" s="74"/>
      <c r="G21" s="175"/>
      <c r="H21" s="175"/>
      <c r="I21" s="74"/>
      <c r="P21" s="657"/>
      <c r="Q21" s="607"/>
      <c r="R21" s="656"/>
      <c r="S21" s="607"/>
      <c r="T21" s="607"/>
      <c r="U21" s="607"/>
      <c r="V21" s="607"/>
      <c r="W21" s="607"/>
      <c r="X21" s="28"/>
      <c r="AH21" s="74"/>
      <c r="AI21" s="74"/>
      <c r="AJ21" s="74"/>
      <c r="AK21" s="74"/>
      <c r="AL21" s="74"/>
      <c r="AM21" s="74"/>
      <c r="AO21" s="74"/>
      <c r="AP21" s="74"/>
      <c r="AQ21" s="74"/>
      <c r="AR21" s="74"/>
      <c r="AS21" s="74"/>
      <c r="AT21" s="74"/>
      <c r="AU21" s="74"/>
      <c r="AV21" s="74"/>
      <c r="AW21" s="74"/>
      <c r="AX21" s="74"/>
      <c r="AY21" s="74"/>
      <c r="AZ21" s="74"/>
      <c r="BA21" s="74"/>
      <c r="BB21" s="74"/>
      <c r="BC21" s="74"/>
      <c r="BD21" s="74"/>
      <c r="BE21" s="74"/>
    </row>
    <row r="22" spans="2:57" ht="14.25" customHeight="1" x14ac:dyDescent="0.25">
      <c r="B22" s="74"/>
      <c r="C22" s="175"/>
      <c r="D22" s="175"/>
      <c r="E22" s="74"/>
      <c r="F22" s="74"/>
      <c r="G22" s="175"/>
      <c r="H22" s="175"/>
      <c r="I22" s="74"/>
      <c r="P22" s="657"/>
      <c r="Q22" s="607"/>
      <c r="R22" s="656"/>
      <c r="S22" s="607"/>
      <c r="T22" s="607"/>
      <c r="U22" s="607"/>
      <c r="V22" s="607"/>
      <c r="W22" s="607"/>
      <c r="X22" s="28"/>
      <c r="AH22" s="74"/>
      <c r="AI22" s="74"/>
      <c r="AJ22" s="74"/>
      <c r="AK22" s="74"/>
      <c r="AL22" s="74"/>
      <c r="AM22" s="74"/>
      <c r="AO22" s="74"/>
      <c r="AP22" s="74"/>
      <c r="AQ22" s="74"/>
      <c r="AR22" s="74"/>
      <c r="AS22" s="74"/>
      <c r="AT22" s="74"/>
      <c r="AU22" s="74"/>
      <c r="AV22" s="74"/>
      <c r="AW22" s="74"/>
      <c r="AX22" s="74"/>
      <c r="AY22" s="74"/>
      <c r="AZ22" s="74"/>
      <c r="BA22" s="74"/>
      <c r="BB22" s="74"/>
      <c r="BC22" s="74"/>
      <c r="BD22" s="74"/>
      <c r="BE22" s="74"/>
    </row>
    <row r="23" spans="2:57" s="74" customFormat="1" ht="14.25" customHeight="1" x14ac:dyDescent="0.25">
      <c r="B23" s="837"/>
      <c r="C23" s="175"/>
    </row>
    <row r="24" spans="2:57" ht="14.25" customHeight="1" x14ac:dyDescent="0.25">
      <c r="C24" s="74"/>
      <c r="D24" s="175"/>
      <c r="E24" s="74"/>
      <c r="F24" s="74"/>
      <c r="G24" s="175"/>
      <c r="H24" s="175"/>
      <c r="I24" s="74"/>
      <c r="P24" s="657"/>
      <c r="Q24" s="607"/>
      <c r="R24" s="656"/>
      <c r="S24" s="607"/>
      <c r="T24" s="607"/>
      <c r="U24" s="607"/>
      <c r="V24" s="607"/>
      <c r="W24" s="607"/>
      <c r="X24" s="28"/>
      <c r="AH24" s="74"/>
      <c r="AI24" s="74"/>
      <c r="AJ24" s="74"/>
      <c r="AK24" s="74"/>
      <c r="AL24" s="74"/>
      <c r="AM24" s="74"/>
      <c r="AO24" s="74"/>
      <c r="AP24" s="74"/>
      <c r="AQ24" s="74"/>
      <c r="AR24" s="74"/>
      <c r="AS24" s="74"/>
      <c r="AT24" s="74"/>
      <c r="AU24" s="74"/>
      <c r="AV24" s="74"/>
      <c r="AW24" s="74"/>
      <c r="AX24" s="74"/>
      <c r="AY24" s="74"/>
      <c r="AZ24" s="74"/>
      <c r="BA24" s="74"/>
      <c r="BB24" s="74"/>
      <c r="BC24" s="74"/>
      <c r="BD24" s="74"/>
      <c r="BE24" s="74"/>
    </row>
    <row r="25" spans="2:57" ht="14.25" customHeight="1" x14ac:dyDescent="0.25">
      <c r="B25" s="74"/>
      <c r="C25" s="175"/>
      <c r="D25" s="175"/>
      <c r="E25" s="74"/>
      <c r="F25" s="74"/>
      <c r="G25" s="175"/>
      <c r="H25" s="175"/>
      <c r="I25" s="74"/>
      <c r="AH25" s="74"/>
      <c r="AI25" s="74"/>
      <c r="AJ25" s="74"/>
      <c r="AK25" s="74"/>
      <c r="AL25" s="74"/>
      <c r="AM25" s="74"/>
      <c r="AO25" s="74"/>
      <c r="AP25" s="74"/>
      <c r="AQ25" s="74"/>
      <c r="AR25" s="74"/>
      <c r="AS25" s="74"/>
      <c r="AT25" s="74"/>
      <c r="AU25" s="74"/>
      <c r="AV25" s="74"/>
      <c r="AW25" s="74"/>
      <c r="AX25" s="74"/>
      <c r="AY25" s="74"/>
      <c r="AZ25" s="74"/>
      <c r="BA25" s="74"/>
      <c r="BB25" s="74"/>
      <c r="BC25" s="74"/>
      <c r="BD25" s="74"/>
      <c r="BE25" s="74"/>
    </row>
    <row r="26" spans="2:57" ht="14.25" customHeight="1" x14ac:dyDescent="0.25">
      <c r="B26" s="74"/>
      <c r="C26" s="175"/>
      <c r="D26" s="175"/>
      <c r="E26" s="74"/>
      <c r="F26" s="74"/>
      <c r="G26" s="175"/>
      <c r="H26" s="175"/>
      <c r="I26" s="74"/>
      <c r="Z26" s="31"/>
      <c r="AA26" s="31"/>
      <c r="AB26" s="31"/>
      <c r="AD26" s="31"/>
      <c r="AE26" s="31"/>
      <c r="AF26" s="31"/>
      <c r="AH26" s="74"/>
      <c r="AI26" s="74"/>
      <c r="AJ26" s="74"/>
      <c r="AK26" s="74"/>
      <c r="AL26" s="74"/>
      <c r="AM26" s="74"/>
      <c r="AO26" s="74"/>
      <c r="AP26" s="74"/>
      <c r="AQ26" s="74"/>
      <c r="AR26" s="74"/>
      <c r="AS26" s="74"/>
      <c r="AT26" s="74"/>
      <c r="AU26" s="74"/>
      <c r="AV26" s="74"/>
      <c r="AW26" s="74"/>
      <c r="AX26" s="74"/>
      <c r="AY26" s="74"/>
      <c r="AZ26" s="74"/>
      <c r="BA26" s="74"/>
      <c r="BB26" s="74"/>
      <c r="BC26" s="74"/>
      <c r="BD26" s="74"/>
      <c r="BE26" s="74"/>
    </row>
    <row r="27" spans="2:57" ht="14.25" customHeight="1" x14ac:dyDescent="0.25">
      <c r="B27" s="74"/>
      <c r="C27" s="175"/>
      <c r="D27" s="175"/>
      <c r="E27" s="74"/>
      <c r="F27" s="74"/>
      <c r="G27" s="175"/>
      <c r="H27" s="175"/>
      <c r="I27" s="74"/>
      <c r="Z27" s="838"/>
      <c r="AA27" s="608"/>
      <c r="AB27" s="608"/>
      <c r="AD27" s="608"/>
      <c r="AE27" s="608"/>
      <c r="AF27" s="608"/>
      <c r="AH27" s="74"/>
      <c r="AI27" s="74"/>
      <c r="AJ27" s="74"/>
      <c r="AK27" s="74"/>
      <c r="AL27" s="74"/>
      <c r="AM27" s="74"/>
      <c r="AO27" s="74"/>
      <c r="AP27" s="74"/>
      <c r="AQ27" s="74"/>
      <c r="AR27" s="74"/>
      <c r="AS27" s="74"/>
      <c r="AT27" s="74"/>
      <c r="AU27" s="74"/>
      <c r="AV27" s="74"/>
      <c r="AW27" s="74"/>
      <c r="AX27" s="74"/>
      <c r="AY27" s="74"/>
      <c r="AZ27" s="74"/>
      <c r="BA27" s="74"/>
      <c r="BB27" s="74"/>
      <c r="BC27" s="74"/>
      <c r="BD27" s="74"/>
      <c r="BE27" s="74"/>
    </row>
    <row r="28" spans="2:57" ht="14.25" customHeight="1" x14ac:dyDescent="0.25">
      <c r="B28" s="74"/>
      <c r="C28" s="175"/>
      <c r="D28" s="175"/>
      <c r="E28" s="74"/>
      <c r="F28" s="74"/>
      <c r="G28" s="175"/>
      <c r="H28" s="175"/>
      <c r="I28" s="74"/>
      <c r="Z28" s="313"/>
      <c r="AA28" s="607"/>
      <c r="AB28" s="607"/>
      <c r="AD28" s="95"/>
      <c r="AE28" s="27"/>
      <c r="AF28" s="27"/>
      <c r="AH28" s="74"/>
      <c r="AI28" s="74"/>
      <c r="AJ28" s="74"/>
      <c r="AK28" s="74"/>
      <c r="AL28" s="74"/>
      <c r="AM28" s="74"/>
      <c r="AO28" s="74"/>
      <c r="AP28" s="74"/>
      <c r="AQ28" s="74"/>
      <c r="AR28" s="74"/>
      <c r="AS28" s="74"/>
      <c r="AT28" s="74"/>
      <c r="AU28" s="74"/>
      <c r="AV28" s="74"/>
      <c r="AW28" s="74"/>
      <c r="AX28" s="74"/>
      <c r="AY28" s="74"/>
      <c r="AZ28" s="74"/>
      <c r="BA28" s="74"/>
      <c r="BB28" s="74"/>
      <c r="BC28" s="74"/>
      <c r="BD28" s="74"/>
      <c r="BE28" s="74"/>
    </row>
    <row r="29" spans="2:57" ht="14.25" customHeight="1" x14ac:dyDescent="0.25">
      <c r="B29" s="74"/>
      <c r="C29" s="175"/>
      <c r="D29" s="175"/>
      <c r="E29" s="74"/>
      <c r="F29" s="74"/>
      <c r="G29" s="175"/>
      <c r="H29" s="175"/>
      <c r="I29" s="74"/>
      <c r="Z29" s="649"/>
      <c r="AA29" s="607"/>
      <c r="AB29" s="607"/>
      <c r="AD29" s="649"/>
      <c r="AE29" s="27"/>
      <c r="AF29" s="27"/>
      <c r="AH29" s="74"/>
      <c r="AI29" s="74"/>
      <c r="AJ29" s="74"/>
      <c r="AK29" s="74"/>
      <c r="AL29" s="74"/>
      <c r="AM29" s="74"/>
      <c r="AO29" s="74"/>
      <c r="AP29" s="74"/>
      <c r="AQ29" s="74"/>
      <c r="AR29" s="74"/>
      <c r="AS29" s="74"/>
      <c r="AT29" s="74"/>
      <c r="AU29" s="74"/>
      <c r="AV29" s="74"/>
      <c r="AW29" s="74"/>
      <c r="AX29" s="74"/>
      <c r="AY29" s="74"/>
      <c r="AZ29" s="74"/>
      <c r="BA29" s="74"/>
      <c r="BB29" s="74"/>
      <c r="BC29" s="74"/>
      <c r="BD29" s="74"/>
      <c r="BE29" s="74"/>
    </row>
    <row r="30" spans="2:57" ht="14.25" customHeight="1" x14ac:dyDescent="0.25">
      <c r="B30" s="74"/>
      <c r="C30" s="175"/>
      <c r="D30" s="175"/>
      <c r="E30" s="74"/>
      <c r="F30" s="74"/>
      <c r="G30" s="175"/>
      <c r="H30" s="175"/>
      <c r="I30" s="74"/>
      <c r="Z30" s="95"/>
      <c r="AA30" s="607"/>
      <c r="AB30" s="607"/>
      <c r="AD30" s="95"/>
      <c r="AE30" s="27"/>
      <c r="AF30" s="27"/>
      <c r="AH30" s="74"/>
      <c r="AI30" s="74"/>
      <c r="AJ30" s="74"/>
      <c r="AK30" s="74"/>
      <c r="AL30" s="74"/>
      <c r="AM30" s="74"/>
      <c r="AO30" s="74"/>
      <c r="AP30" s="74"/>
      <c r="AQ30" s="74"/>
      <c r="AR30" s="74"/>
      <c r="AS30" s="74"/>
      <c r="AT30" s="74"/>
      <c r="AU30" s="74"/>
      <c r="AV30" s="74"/>
      <c r="AW30" s="74"/>
      <c r="AX30" s="74"/>
      <c r="AY30" s="74"/>
      <c r="AZ30" s="74"/>
      <c r="BA30" s="74"/>
      <c r="BB30" s="74"/>
      <c r="BC30" s="74"/>
      <c r="BD30" s="74"/>
      <c r="BE30" s="74"/>
    </row>
    <row r="31" spans="2:57" ht="14.25" customHeight="1" x14ac:dyDescent="0.25">
      <c r="B31" s="74"/>
      <c r="C31" s="175"/>
      <c r="D31" s="175"/>
      <c r="E31" s="74"/>
      <c r="F31" s="74"/>
      <c r="G31" s="175"/>
      <c r="H31" s="175"/>
      <c r="I31" s="74"/>
      <c r="Z31" s="313"/>
      <c r="AA31" s="607"/>
      <c r="AB31" s="607"/>
      <c r="AD31" s="649"/>
      <c r="AE31" s="27"/>
      <c r="AF31" s="27"/>
      <c r="AH31" s="74"/>
      <c r="AI31" s="74"/>
      <c r="AJ31" s="74"/>
      <c r="AK31" s="74"/>
      <c r="AL31" s="74"/>
      <c r="AM31" s="74"/>
      <c r="AO31" s="74"/>
      <c r="AP31" s="74"/>
      <c r="AQ31" s="74"/>
      <c r="AR31" s="74"/>
      <c r="AS31" s="74"/>
      <c r="AT31" s="74"/>
      <c r="AU31" s="74"/>
      <c r="AV31" s="74"/>
      <c r="AW31" s="74"/>
      <c r="AX31" s="74"/>
      <c r="AY31" s="74"/>
      <c r="AZ31" s="74"/>
      <c r="BA31" s="74"/>
      <c r="BB31" s="74"/>
      <c r="BC31" s="74"/>
      <c r="BD31" s="74"/>
      <c r="BE31" s="74"/>
    </row>
    <row r="32" spans="2:57" ht="14.25" customHeight="1" x14ac:dyDescent="0.25">
      <c r="B32" s="74"/>
      <c r="C32" s="175"/>
      <c r="D32" s="175"/>
      <c r="E32" s="74"/>
      <c r="F32" s="74"/>
      <c r="G32" s="175"/>
      <c r="H32" s="175"/>
      <c r="I32" s="74"/>
      <c r="AD32" s="648"/>
      <c r="AE32" s="27"/>
      <c r="AF32" s="27"/>
      <c r="AH32" s="74"/>
      <c r="AI32" s="74"/>
      <c r="AJ32" s="74"/>
      <c r="AK32" s="74"/>
      <c r="AL32" s="74"/>
      <c r="AM32" s="74"/>
      <c r="AO32" s="74"/>
      <c r="AP32" s="74"/>
      <c r="AQ32" s="74"/>
      <c r="AR32" s="74"/>
      <c r="AS32" s="74"/>
      <c r="AT32" s="74"/>
      <c r="AU32" s="74"/>
      <c r="AV32" s="74"/>
      <c r="AW32" s="74"/>
      <c r="AX32" s="74"/>
      <c r="AY32" s="74"/>
      <c r="AZ32" s="74"/>
      <c r="BA32" s="74"/>
      <c r="BB32" s="74"/>
      <c r="BC32" s="74"/>
      <c r="BD32" s="74"/>
      <c r="BE32" s="74"/>
    </row>
    <row r="33" spans="2:57" ht="14.25" customHeight="1" x14ac:dyDescent="0.25">
      <c r="B33" s="74"/>
      <c r="C33" s="175"/>
      <c r="D33" s="175"/>
      <c r="E33" s="74"/>
      <c r="F33" s="74"/>
      <c r="G33" s="175"/>
      <c r="H33" s="175"/>
      <c r="I33" s="74"/>
      <c r="AH33" s="74"/>
      <c r="AI33" s="74"/>
      <c r="AJ33" s="74"/>
      <c r="AK33" s="74"/>
      <c r="AL33" s="74"/>
      <c r="AM33" s="74"/>
      <c r="AO33" s="74"/>
      <c r="AP33" s="74"/>
      <c r="AQ33" s="74"/>
      <c r="AR33" s="74"/>
      <c r="AS33" s="74"/>
      <c r="AT33" s="74"/>
      <c r="AU33" s="74"/>
      <c r="AV33" s="74"/>
      <c r="AW33" s="74"/>
      <c r="AX33" s="74"/>
      <c r="AY33" s="74"/>
      <c r="AZ33" s="74"/>
      <c r="BA33" s="74"/>
      <c r="BB33" s="74"/>
      <c r="BC33" s="74"/>
      <c r="BD33" s="74"/>
      <c r="BE33" s="74"/>
    </row>
    <row r="34" spans="2:57" ht="14.25" customHeight="1" x14ac:dyDescent="0.25">
      <c r="B34" s="74"/>
      <c r="C34" s="175"/>
      <c r="D34" s="175"/>
      <c r="E34" s="74"/>
      <c r="F34" s="74"/>
      <c r="G34" s="175"/>
      <c r="H34" s="175"/>
      <c r="I34" s="74"/>
      <c r="AH34" s="74"/>
      <c r="AI34" s="74"/>
      <c r="AJ34" s="74"/>
      <c r="AK34" s="74"/>
      <c r="AL34" s="74"/>
      <c r="AM34" s="74"/>
      <c r="AO34" s="74"/>
      <c r="AP34" s="74"/>
      <c r="AQ34" s="74"/>
      <c r="AR34" s="74"/>
      <c r="AS34" s="74"/>
      <c r="AT34" s="74"/>
      <c r="AU34" s="74"/>
      <c r="AV34" s="74"/>
      <c r="AW34" s="74"/>
      <c r="AX34" s="74"/>
      <c r="AY34" s="74"/>
      <c r="AZ34" s="74"/>
      <c r="BA34" s="74"/>
      <c r="BB34" s="74"/>
      <c r="BC34" s="74"/>
      <c r="BD34" s="74"/>
      <c r="BE34" s="74"/>
    </row>
    <row r="35" spans="2:57" ht="14.25" customHeight="1" x14ac:dyDescent="0.25">
      <c r="B35" s="74"/>
      <c r="C35" s="175"/>
      <c r="D35" s="175"/>
      <c r="E35" s="74"/>
      <c r="F35" s="74"/>
      <c r="G35" s="175"/>
      <c r="H35" s="175"/>
      <c r="I35" s="74"/>
      <c r="AH35" s="74"/>
      <c r="AI35" s="74"/>
      <c r="AJ35" s="74"/>
      <c r="AK35" s="74"/>
      <c r="AL35" s="74"/>
      <c r="AM35" s="74"/>
      <c r="AO35" s="74"/>
      <c r="AP35" s="74"/>
      <c r="AQ35" s="74"/>
      <c r="AR35" s="74"/>
      <c r="AS35" s="74"/>
      <c r="AT35" s="74"/>
      <c r="AU35" s="74"/>
      <c r="AV35" s="74"/>
      <c r="AW35" s="74"/>
      <c r="AX35" s="74"/>
      <c r="AY35" s="74"/>
      <c r="AZ35" s="74"/>
      <c r="BA35" s="74"/>
      <c r="BB35" s="74"/>
      <c r="BC35" s="74"/>
      <c r="BD35" s="74"/>
      <c r="BE35" s="74"/>
    </row>
    <row r="36" spans="2:57" ht="14.25" customHeight="1" x14ac:dyDescent="0.25">
      <c r="B36" s="74"/>
      <c r="C36" s="175"/>
      <c r="D36" s="175"/>
      <c r="E36" s="74"/>
      <c r="F36" s="74"/>
      <c r="G36" s="175"/>
      <c r="H36" s="175"/>
      <c r="I36" s="74"/>
      <c r="AH36" s="74"/>
      <c r="AI36" s="74"/>
      <c r="AJ36" s="74"/>
      <c r="AK36" s="74"/>
      <c r="AL36" s="74"/>
      <c r="AM36" s="74"/>
      <c r="AO36" s="74"/>
      <c r="AP36" s="74"/>
      <c r="AQ36" s="74"/>
      <c r="AR36" s="74"/>
      <c r="AS36" s="74"/>
      <c r="AT36" s="74"/>
      <c r="AU36" s="74"/>
      <c r="AV36" s="74"/>
      <c r="AW36" s="74"/>
      <c r="AX36" s="74"/>
      <c r="AY36" s="74"/>
      <c r="AZ36" s="74"/>
      <c r="BA36" s="74"/>
      <c r="BB36" s="74"/>
      <c r="BC36" s="74"/>
      <c r="BD36" s="74"/>
      <c r="BE36" s="74"/>
    </row>
    <row r="37" spans="2:57" x14ac:dyDescent="0.25">
      <c r="B37" s="74"/>
      <c r="C37" s="175"/>
      <c r="D37" s="175"/>
      <c r="E37" s="74"/>
      <c r="F37" s="74"/>
      <c r="G37" s="175"/>
      <c r="H37" s="175"/>
      <c r="I37" s="74"/>
      <c r="AH37" s="74"/>
      <c r="AI37" s="74"/>
      <c r="AJ37" s="74"/>
      <c r="AK37" s="74"/>
      <c r="AL37" s="74"/>
      <c r="AM37" s="74"/>
      <c r="AO37" s="74"/>
      <c r="AP37" s="74"/>
      <c r="AQ37" s="74"/>
      <c r="AR37" s="74"/>
      <c r="AS37" s="74"/>
      <c r="AT37" s="74"/>
      <c r="AU37" s="74"/>
      <c r="AV37" s="74"/>
      <c r="AW37" s="74"/>
      <c r="AX37" s="74"/>
      <c r="AY37" s="74"/>
      <c r="AZ37" s="74"/>
      <c r="BA37" s="74"/>
      <c r="BB37" s="74"/>
      <c r="BC37" s="74"/>
      <c r="BD37" s="74"/>
      <c r="BE37" s="74"/>
    </row>
    <row r="38" spans="2:57" ht="27" customHeight="1" thickBot="1" x14ac:dyDescent="0.3">
      <c r="B38" s="74"/>
      <c r="C38" s="175"/>
      <c r="D38" s="175"/>
      <c r="E38" s="74"/>
      <c r="F38" s="74"/>
      <c r="G38" s="175"/>
      <c r="H38" s="175"/>
      <c r="I38" s="74"/>
      <c r="AH38" s="1008" t="s">
        <v>70</v>
      </c>
      <c r="AI38" s="1008"/>
      <c r="AJ38" s="1008"/>
      <c r="AK38" s="1008"/>
      <c r="AL38" s="1008"/>
      <c r="AM38" s="1008"/>
      <c r="AO38" s="74"/>
      <c r="AP38" s="74"/>
      <c r="AQ38" s="74"/>
      <c r="AR38" s="74"/>
      <c r="AS38" s="74"/>
      <c r="AT38" s="74"/>
      <c r="AU38" s="74"/>
      <c r="AV38" s="74"/>
      <c r="AW38" s="74"/>
      <c r="AX38" s="74"/>
      <c r="AY38" s="74"/>
      <c r="AZ38" s="74"/>
      <c r="BA38" s="74"/>
      <c r="BB38" s="74"/>
      <c r="BC38" s="74"/>
      <c r="BD38" s="74"/>
      <c r="BE38" s="74"/>
    </row>
    <row r="39" spans="2:57" ht="32.25" thickBot="1" x14ac:dyDescent="0.3">
      <c r="B39" s="74"/>
      <c r="C39" s="175"/>
      <c r="D39" s="175"/>
      <c r="E39" s="74"/>
      <c r="F39" s="74"/>
      <c r="G39" s="175"/>
      <c r="H39" s="175"/>
      <c r="I39" s="74"/>
      <c r="AH39" s="116" t="s">
        <v>59</v>
      </c>
      <c r="AI39" s="116"/>
      <c r="AJ39" s="116" t="s">
        <v>71</v>
      </c>
      <c r="AK39" s="116" t="s">
        <v>72</v>
      </c>
      <c r="AL39" s="116" t="s">
        <v>73</v>
      </c>
      <c r="AM39" s="116" t="s">
        <v>74</v>
      </c>
      <c r="AO39" s="74"/>
      <c r="AP39" s="74"/>
      <c r="AQ39" s="74"/>
      <c r="AR39" s="74"/>
      <c r="AS39" s="74"/>
      <c r="AT39" s="74"/>
      <c r="AU39" s="74"/>
      <c r="AV39" s="74"/>
      <c r="AW39" s="74"/>
      <c r="AX39" s="74"/>
      <c r="AY39" s="74"/>
      <c r="AZ39" s="74"/>
      <c r="BA39" s="74"/>
      <c r="BB39" s="74"/>
      <c r="BC39" s="74"/>
      <c r="BD39" s="74"/>
      <c r="BE39" s="74"/>
    </row>
    <row r="40" spans="2:57" ht="18" customHeight="1" x14ac:dyDescent="0.25">
      <c r="B40" s="74"/>
      <c r="C40" s="175"/>
      <c r="D40" s="175"/>
      <c r="E40" s="74"/>
      <c r="F40" s="74"/>
      <c r="G40" s="175"/>
      <c r="H40" s="175"/>
      <c r="I40" s="74"/>
      <c r="AH40" s="839" t="s">
        <v>60</v>
      </c>
      <c r="AI40" s="681"/>
      <c r="AJ40" s="681"/>
      <c r="AK40" s="681"/>
      <c r="AL40" s="681"/>
      <c r="AM40" s="681"/>
      <c r="AO40" s="74"/>
      <c r="AP40" s="74"/>
      <c r="AQ40" s="74"/>
      <c r="AR40" s="74"/>
      <c r="AS40" s="74"/>
      <c r="AT40" s="74"/>
      <c r="AU40" s="74"/>
      <c r="AV40" s="74"/>
      <c r="AW40" s="74"/>
      <c r="AX40" s="74"/>
      <c r="AY40" s="74"/>
      <c r="AZ40" s="74"/>
      <c r="BA40" s="74"/>
      <c r="BB40" s="74"/>
      <c r="BC40" s="74"/>
      <c r="BD40" s="74"/>
      <c r="BE40" s="74"/>
    </row>
    <row r="41" spans="2:57" ht="16.5" thickBot="1" x14ac:dyDescent="0.3">
      <c r="B41" s="74"/>
      <c r="C41" s="175"/>
      <c r="D41" s="175"/>
      <c r="E41" s="74"/>
      <c r="F41" s="74"/>
      <c r="G41" s="175"/>
      <c r="H41" s="175"/>
      <c r="I41" s="74"/>
      <c r="AH41" s="840" t="s">
        <v>0</v>
      </c>
      <c r="AI41" s="841"/>
      <c r="AJ41" s="842"/>
      <c r="AK41" s="842"/>
      <c r="AL41" s="842"/>
      <c r="AM41" s="842"/>
      <c r="AO41" s="74"/>
      <c r="AP41" s="74"/>
      <c r="AQ41" s="74"/>
      <c r="AR41" s="74"/>
      <c r="AS41" s="74"/>
      <c r="AT41" s="74"/>
      <c r="AU41" s="74"/>
      <c r="AV41" s="74"/>
      <c r="AW41" s="74"/>
      <c r="AX41" s="74"/>
      <c r="AY41" s="74"/>
      <c r="AZ41" s="74"/>
      <c r="BA41" s="74"/>
      <c r="BB41" s="74"/>
      <c r="BC41" s="74"/>
      <c r="BD41" s="74"/>
      <c r="BE41" s="74"/>
    </row>
    <row r="42" spans="2:57" ht="35.1" customHeight="1" thickBot="1" x14ac:dyDescent="0.3">
      <c r="B42" s="74"/>
      <c r="C42" s="175"/>
      <c r="D42" s="175"/>
      <c r="E42" s="74"/>
      <c r="F42" s="74"/>
      <c r="G42" s="175"/>
      <c r="H42" s="175"/>
      <c r="I42" s="74"/>
      <c r="AH42" s="843" t="s">
        <v>75</v>
      </c>
      <c r="AI42" s="843"/>
      <c r="AJ42" s="844" t="s">
        <v>76</v>
      </c>
      <c r="AK42" s="845"/>
      <c r="AL42" s="845"/>
      <c r="AM42" s="845"/>
      <c r="AO42" s="74"/>
      <c r="AP42" s="74"/>
      <c r="AQ42" s="74"/>
      <c r="AR42" s="74"/>
      <c r="AS42" s="74"/>
      <c r="AT42" s="74"/>
      <c r="AU42" s="74"/>
      <c r="AV42" s="74"/>
      <c r="AW42" s="74"/>
      <c r="AX42" s="74"/>
      <c r="AY42" s="74"/>
      <c r="AZ42" s="74"/>
      <c r="BA42" s="74"/>
      <c r="BB42" s="74"/>
      <c r="BC42" s="74"/>
      <c r="BD42" s="74"/>
      <c r="BE42" s="74"/>
    </row>
    <row r="43" spans="2:57" ht="35.1" customHeight="1" thickBot="1" x14ac:dyDescent="0.3">
      <c r="B43" s="74"/>
      <c r="C43" s="175"/>
      <c r="D43" s="175"/>
      <c r="E43" s="74"/>
      <c r="F43" s="74"/>
      <c r="G43" s="175"/>
      <c r="H43" s="175"/>
      <c r="I43" s="74"/>
      <c r="AH43" s="843" t="s">
        <v>77</v>
      </c>
      <c r="AI43" s="843"/>
      <c r="AJ43" s="844" t="s">
        <v>78</v>
      </c>
      <c r="AK43" s="845"/>
      <c r="AL43" s="845"/>
      <c r="AM43" s="845"/>
      <c r="AO43" s="74"/>
      <c r="AP43" s="74"/>
      <c r="AQ43" s="74"/>
      <c r="AR43" s="74"/>
      <c r="AS43" s="74"/>
      <c r="AT43" s="74"/>
      <c r="AU43" s="74"/>
      <c r="AV43" s="74"/>
      <c r="AW43" s="74"/>
      <c r="AX43" s="74"/>
      <c r="AY43" s="74"/>
      <c r="AZ43" s="74"/>
      <c r="BA43" s="74"/>
      <c r="BB43" s="74"/>
      <c r="BC43" s="74"/>
      <c r="BD43" s="74"/>
      <c r="BE43" s="74"/>
    </row>
    <row r="44" spans="2:57" ht="35.1" customHeight="1" thickBot="1" x14ac:dyDescent="0.3">
      <c r="B44" s="74"/>
      <c r="C44" s="175"/>
      <c r="D44" s="175"/>
      <c r="E44" s="74"/>
      <c r="F44" s="74"/>
      <c r="G44" s="175"/>
      <c r="H44" s="175"/>
      <c r="I44" s="74"/>
      <c r="AH44" s="843" t="s">
        <v>79</v>
      </c>
      <c r="AI44" s="843"/>
      <c r="AJ44" s="844" t="s">
        <v>80</v>
      </c>
      <c r="AK44" s="845"/>
      <c r="AL44" s="845"/>
      <c r="AM44" s="845"/>
      <c r="AO44" s="74"/>
      <c r="AP44" s="74"/>
      <c r="AQ44" s="74"/>
      <c r="AR44" s="74"/>
      <c r="AS44" s="74"/>
      <c r="AT44" s="74"/>
      <c r="AU44" s="74"/>
      <c r="AV44" s="74"/>
      <c r="AW44" s="74"/>
      <c r="AX44" s="74"/>
      <c r="AY44" s="74"/>
      <c r="AZ44" s="74"/>
      <c r="BA44" s="74"/>
      <c r="BB44" s="74"/>
      <c r="BC44" s="74"/>
      <c r="BD44" s="74"/>
      <c r="BE44" s="74"/>
    </row>
    <row r="45" spans="2:57" ht="35.1" customHeight="1" thickBot="1" x14ac:dyDescent="0.3">
      <c r="B45" s="74"/>
      <c r="C45" s="175"/>
      <c r="D45" s="175"/>
      <c r="E45" s="74"/>
      <c r="F45" s="74"/>
      <c r="G45" s="175"/>
      <c r="H45" s="175"/>
      <c r="I45" s="74"/>
      <c r="AH45" s="843" t="s">
        <v>81</v>
      </c>
      <c r="AI45" s="843"/>
      <c r="AJ45" s="844"/>
      <c r="AK45" s="845"/>
      <c r="AL45" s="845"/>
      <c r="AM45" s="845"/>
      <c r="AO45" s="74"/>
      <c r="AP45" s="74"/>
      <c r="AQ45" s="74"/>
      <c r="AR45" s="74"/>
      <c r="AS45" s="74"/>
      <c r="AT45" s="74"/>
      <c r="AU45" s="74"/>
      <c r="AV45" s="74"/>
      <c r="AW45" s="74"/>
      <c r="AX45" s="74"/>
      <c r="AY45" s="74"/>
      <c r="AZ45" s="74"/>
      <c r="BA45" s="74"/>
      <c r="BB45" s="74"/>
      <c r="BC45" s="74"/>
      <c r="BD45" s="74"/>
      <c r="BE45" s="74"/>
    </row>
    <row r="46" spans="2:57" ht="35.1" customHeight="1" thickBot="1" x14ac:dyDescent="0.3">
      <c r="B46" s="74"/>
      <c r="C46" s="175"/>
      <c r="D46" s="175"/>
      <c r="E46" s="74"/>
      <c r="F46" s="74"/>
      <c r="G46" s="175"/>
      <c r="H46" s="175"/>
      <c r="I46" s="74"/>
      <c r="AH46" s="843"/>
      <c r="AI46" s="843"/>
      <c r="AJ46" s="844"/>
      <c r="AK46" s="845"/>
      <c r="AL46" s="845"/>
      <c r="AM46" s="845"/>
      <c r="AO46" s="74"/>
      <c r="AP46" s="74"/>
      <c r="AQ46" s="74"/>
      <c r="AR46" s="74"/>
      <c r="AS46" s="74"/>
      <c r="AT46" s="74"/>
      <c r="AU46" s="74"/>
      <c r="AV46" s="74"/>
      <c r="AW46" s="74"/>
      <c r="AX46" s="74"/>
      <c r="AY46" s="74"/>
      <c r="AZ46" s="74"/>
      <c r="BA46" s="74"/>
      <c r="BB46" s="74"/>
      <c r="BC46" s="74"/>
      <c r="BD46" s="74"/>
      <c r="BE46" s="74"/>
    </row>
    <row r="47" spans="2:57" ht="18" customHeight="1" thickBot="1" x14ac:dyDescent="0.3">
      <c r="B47" s="74"/>
      <c r="C47" s="175"/>
      <c r="D47" s="175"/>
      <c r="E47" s="74"/>
      <c r="F47" s="74"/>
      <c r="G47" s="175"/>
      <c r="H47" s="175"/>
      <c r="I47" s="74"/>
      <c r="AH47" s="843" t="s">
        <v>82</v>
      </c>
      <c r="AI47" s="846"/>
      <c r="AJ47" s="847"/>
      <c r="AK47" s="846"/>
      <c r="AL47" s="846"/>
      <c r="AM47" s="845" t="s">
        <v>83</v>
      </c>
      <c r="AO47" s="74"/>
      <c r="AP47" s="74"/>
      <c r="AQ47" s="74"/>
      <c r="AR47" s="74"/>
      <c r="AS47" s="74"/>
      <c r="AT47" s="74"/>
      <c r="AU47" s="74"/>
      <c r="AV47" s="74"/>
      <c r="AW47" s="74"/>
      <c r="AX47" s="74"/>
      <c r="AY47" s="74"/>
      <c r="AZ47" s="74"/>
      <c r="BA47" s="74"/>
      <c r="BB47" s="74"/>
      <c r="BC47" s="74"/>
      <c r="BD47" s="74"/>
      <c r="BE47" s="74"/>
    </row>
    <row r="48" spans="2:57" ht="18" customHeight="1" thickBot="1" x14ac:dyDescent="0.3">
      <c r="B48" s="74"/>
      <c r="C48" s="175"/>
      <c r="D48" s="175"/>
      <c r="E48" s="74"/>
      <c r="F48" s="74"/>
      <c r="G48" s="175"/>
      <c r="H48" s="175"/>
      <c r="I48" s="74"/>
      <c r="AH48" s="846" t="s">
        <v>84</v>
      </c>
      <c r="AI48" s="846"/>
      <c r="AJ48" s="847"/>
      <c r="AK48" s="846"/>
      <c r="AL48" s="846"/>
      <c r="AM48" s="846"/>
      <c r="AO48" s="74"/>
      <c r="AP48" s="74"/>
      <c r="AQ48" s="74"/>
      <c r="AR48" s="74"/>
      <c r="AS48" s="74"/>
      <c r="AT48" s="74"/>
      <c r="AU48" s="74"/>
      <c r="AV48" s="74"/>
      <c r="AW48" s="74"/>
      <c r="AX48" s="74"/>
      <c r="AY48" s="74"/>
      <c r="AZ48" s="74"/>
      <c r="BA48" s="74"/>
      <c r="BB48" s="74"/>
      <c r="BC48" s="74"/>
      <c r="BD48" s="74"/>
      <c r="BE48" s="74"/>
    </row>
    <row r="49" spans="2:57" ht="35.1" customHeight="1" thickBot="1" x14ac:dyDescent="0.3">
      <c r="B49" s="74"/>
      <c r="C49" s="175"/>
      <c r="D49" s="175"/>
      <c r="E49" s="74"/>
      <c r="F49" s="74"/>
      <c r="G49" s="175"/>
      <c r="H49" s="175"/>
      <c r="I49" s="74"/>
      <c r="AH49" s="848" t="s">
        <v>85</v>
      </c>
      <c r="AI49" s="848"/>
      <c r="AJ49" s="849" t="s">
        <v>86</v>
      </c>
      <c r="AK49" s="850"/>
      <c r="AL49" s="850"/>
      <c r="AM49" s="850"/>
      <c r="AO49" s="74"/>
      <c r="AP49" s="74"/>
      <c r="AQ49" s="74"/>
      <c r="AR49" s="74"/>
      <c r="AS49" s="74"/>
      <c r="AT49" s="74"/>
      <c r="AU49" s="74"/>
      <c r="AV49" s="74"/>
      <c r="AW49" s="74"/>
      <c r="AX49" s="74"/>
      <c r="AY49" s="74"/>
      <c r="AZ49" s="74"/>
      <c r="BA49" s="74"/>
      <c r="BB49" s="74"/>
      <c r="BC49" s="74"/>
      <c r="BD49" s="74"/>
      <c r="BE49" s="74"/>
    </row>
    <row r="50" spans="2:57" ht="35.1" customHeight="1" x14ac:dyDescent="0.25">
      <c r="B50" s="74"/>
      <c r="C50" s="175"/>
      <c r="D50" s="175"/>
      <c r="E50" s="74"/>
      <c r="F50" s="74"/>
      <c r="G50" s="175"/>
      <c r="H50" s="175"/>
      <c r="I50" s="74"/>
      <c r="AH50" s="851" t="s">
        <v>87</v>
      </c>
      <c r="AI50" s="851"/>
      <c r="AJ50" s="852" t="s">
        <v>88</v>
      </c>
      <c r="AK50" s="853"/>
      <c r="AL50" s="853"/>
      <c r="AM50" s="853"/>
      <c r="AO50" s="74"/>
      <c r="AP50" s="74"/>
      <c r="AQ50" s="74"/>
      <c r="AR50" s="74"/>
      <c r="AS50" s="74"/>
      <c r="AT50" s="74"/>
      <c r="AU50" s="74"/>
      <c r="AV50" s="74"/>
      <c r="AW50" s="74"/>
      <c r="AX50" s="74"/>
      <c r="AY50" s="74"/>
      <c r="AZ50" s="74"/>
      <c r="BA50" s="74"/>
      <c r="BB50" s="74"/>
      <c r="BC50" s="74"/>
      <c r="BD50" s="74"/>
      <c r="BE50" s="74"/>
    </row>
    <row r="51" spans="2:57" ht="18" customHeight="1" x14ac:dyDescent="0.25">
      <c r="B51" s="74"/>
      <c r="C51" s="175"/>
      <c r="D51" s="175"/>
      <c r="E51" s="74"/>
      <c r="F51" s="74"/>
      <c r="G51" s="175"/>
      <c r="H51" s="175"/>
      <c r="I51" s="74"/>
      <c r="AH51" s="854" t="s">
        <v>89</v>
      </c>
      <c r="AI51" s="855"/>
      <c r="AJ51" s="856"/>
      <c r="AK51" s="857"/>
      <c r="AL51" s="857"/>
      <c r="AM51" s="857"/>
      <c r="AO51" s="74"/>
      <c r="AP51" s="74"/>
      <c r="AQ51" s="74"/>
      <c r="AR51" s="74"/>
      <c r="AS51" s="74"/>
      <c r="AT51" s="74"/>
      <c r="AU51" s="74"/>
      <c r="AV51" s="74"/>
      <c r="AW51" s="74"/>
      <c r="AX51" s="74"/>
      <c r="AY51" s="74"/>
      <c r="AZ51" s="74"/>
      <c r="BA51" s="74"/>
      <c r="BB51" s="74"/>
      <c r="BC51" s="74"/>
      <c r="BD51" s="74"/>
      <c r="BE51" s="74"/>
    </row>
    <row r="52" spans="2:57" ht="34.5" customHeight="1" x14ac:dyDescent="0.25">
      <c r="B52" s="74"/>
      <c r="C52" s="175"/>
      <c r="D52" s="175"/>
      <c r="E52" s="74"/>
      <c r="F52" s="74"/>
      <c r="G52" s="175"/>
      <c r="H52" s="175"/>
      <c r="I52" s="74"/>
      <c r="AH52" s="257" t="s">
        <v>90</v>
      </c>
      <c r="AI52" s="257"/>
      <c r="AJ52" s="858"/>
      <c r="AK52" s="748"/>
      <c r="AL52" s="748"/>
      <c r="AM52" s="748" t="s">
        <v>83</v>
      </c>
      <c r="AO52" s="74"/>
      <c r="AP52" s="74"/>
      <c r="AQ52" s="74"/>
      <c r="AR52" s="74"/>
      <c r="AS52" s="74"/>
      <c r="AT52" s="74"/>
      <c r="AU52" s="74"/>
      <c r="AV52" s="74"/>
      <c r="AW52" s="74"/>
      <c r="AX52" s="74"/>
      <c r="AY52" s="74"/>
      <c r="AZ52" s="74"/>
      <c r="BA52" s="74"/>
      <c r="BB52" s="74"/>
      <c r="BC52" s="74"/>
      <c r="BD52" s="74"/>
      <c r="BE52" s="74"/>
    </row>
    <row r="53" spans="2:57" ht="18" customHeight="1" x14ac:dyDescent="0.25">
      <c r="B53" s="74"/>
      <c r="C53" s="175"/>
      <c r="D53" s="175"/>
      <c r="E53" s="74"/>
      <c r="F53" s="74"/>
      <c r="G53" s="175"/>
      <c r="H53" s="175"/>
      <c r="I53" s="74"/>
      <c r="AH53" s="859" t="s">
        <v>91</v>
      </c>
      <c r="AI53" s="859"/>
      <c r="AJ53" s="860"/>
      <c r="AK53" s="861"/>
      <c r="AL53" s="861"/>
      <c r="AM53" s="861"/>
      <c r="AO53" s="74"/>
      <c r="AP53" s="74"/>
      <c r="AQ53" s="74"/>
      <c r="AR53" s="74"/>
      <c r="AS53" s="74"/>
      <c r="AT53" s="74"/>
      <c r="AU53" s="74"/>
      <c r="AV53" s="74"/>
      <c r="AW53" s="74"/>
      <c r="AX53" s="74"/>
      <c r="AY53" s="74"/>
      <c r="AZ53" s="74"/>
      <c r="BA53" s="74"/>
      <c r="BB53" s="74"/>
      <c r="BC53" s="74"/>
      <c r="BD53" s="74"/>
      <c r="BE53" s="74"/>
    </row>
    <row r="54" spans="2:57" ht="35.1" customHeight="1" x14ac:dyDescent="0.25">
      <c r="B54" s="74"/>
      <c r="C54" s="175"/>
      <c r="D54" s="175"/>
      <c r="E54" s="74"/>
      <c r="F54" s="74"/>
      <c r="G54" s="175"/>
      <c r="H54" s="175"/>
      <c r="I54" s="74"/>
      <c r="AH54" s="257" t="s">
        <v>92</v>
      </c>
      <c r="AI54" s="257"/>
      <c r="AJ54" s="858" t="s">
        <v>93</v>
      </c>
      <c r="AK54" s="748"/>
      <c r="AL54" s="748"/>
      <c r="AM54" s="748"/>
      <c r="AO54" s="74"/>
      <c r="AP54" s="74"/>
      <c r="AQ54" s="74"/>
      <c r="AR54" s="74"/>
      <c r="AS54" s="74"/>
      <c r="AT54" s="74"/>
      <c r="AU54" s="74"/>
      <c r="AV54" s="74"/>
      <c r="AW54" s="74"/>
      <c r="AX54" s="74"/>
      <c r="AY54" s="74"/>
      <c r="AZ54" s="74"/>
      <c r="BA54" s="74"/>
      <c r="BB54" s="74"/>
      <c r="BC54" s="74"/>
      <c r="BD54" s="74"/>
      <c r="BE54" s="74"/>
    </row>
    <row r="55" spans="2:57" ht="18" customHeight="1" x14ac:dyDescent="0.25">
      <c r="B55" s="74"/>
      <c r="C55" s="175"/>
      <c r="D55" s="175"/>
      <c r="E55" s="74"/>
      <c r="F55" s="74"/>
      <c r="G55" s="175"/>
      <c r="H55" s="175"/>
      <c r="I55" s="74"/>
      <c r="AH55" s="862" t="s">
        <v>7</v>
      </c>
      <c r="AI55" s="863"/>
      <c r="AJ55" s="864"/>
      <c r="AK55" s="864"/>
      <c r="AL55" s="864"/>
      <c r="AM55" s="864"/>
      <c r="AO55" s="74"/>
      <c r="AP55" s="74"/>
      <c r="AQ55" s="74"/>
      <c r="AR55" s="74"/>
      <c r="AS55" s="74"/>
      <c r="AT55" s="74"/>
      <c r="AU55" s="74"/>
      <c r="AV55" s="74"/>
      <c r="AW55" s="74"/>
      <c r="AX55" s="74"/>
      <c r="AY55" s="74"/>
      <c r="AZ55" s="74"/>
      <c r="BA55" s="74"/>
      <c r="BB55" s="74"/>
      <c r="BC55" s="74"/>
      <c r="BD55" s="74"/>
      <c r="BE55" s="74"/>
    </row>
    <row r="56" spans="2:57" ht="35.1" customHeight="1" x14ac:dyDescent="0.25">
      <c r="B56" s="74"/>
      <c r="C56" s="175"/>
      <c r="D56" s="175"/>
      <c r="E56" s="74"/>
      <c r="F56" s="74"/>
      <c r="G56" s="175"/>
      <c r="H56" s="175"/>
      <c r="I56" s="74"/>
      <c r="AH56" s="257" t="s">
        <v>94</v>
      </c>
      <c r="AI56" s="257"/>
      <c r="AJ56" s="858" t="s">
        <v>95</v>
      </c>
      <c r="AK56" s="748"/>
      <c r="AL56" s="748"/>
      <c r="AM56" s="748"/>
      <c r="AO56" s="74"/>
      <c r="AP56" s="74"/>
      <c r="AQ56" s="74"/>
      <c r="AR56" s="74"/>
      <c r="AS56" s="74"/>
      <c r="AT56" s="74"/>
      <c r="AU56" s="74"/>
      <c r="AV56" s="74"/>
      <c r="AW56" s="74"/>
      <c r="AX56" s="74"/>
      <c r="AY56" s="74"/>
      <c r="AZ56" s="74"/>
      <c r="BA56" s="74"/>
      <c r="BB56" s="74"/>
      <c r="BC56" s="74"/>
      <c r="BD56" s="74"/>
      <c r="BE56" s="74"/>
    </row>
    <row r="57" spans="2:57" ht="35.1" customHeight="1" thickBot="1" x14ac:dyDescent="0.3">
      <c r="B57" s="74"/>
      <c r="C57" s="175"/>
      <c r="D57" s="175"/>
      <c r="E57" s="74"/>
      <c r="F57" s="74"/>
      <c r="G57" s="175"/>
      <c r="H57" s="175"/>
      <c r="I57" s="74"/>
      <c r="AH57" s="74" t="s">
        <v>81</v>
      </c>
      <c r="AI57" s="74"/>
      <c r="AJ57" s="74"/>
      <c r="AK57" s="74"/>
      <c r="AL57" s="74"/>
      <c r="AM57" s="74"/>
      <c r="AO57" s="1010">
        <v>2015</v>
      </c>
      <c r="AP57" s="1010"/>
      <c r="AQ57" s="1010"/>
      <c r="AR57" s="1010"/>
      <c r="AS57" s="1010"/>
      <c r="AT57" s="1010">
        <v>2016</v>
      </c>
      <c r="AU57" s="1010"/>
      <c r="AV57" s="1010"/>
      <c r="AW57" s="1010"/>
      <c r="AX57" s="74"/>
      <c r="AY57" s="74"/>
      <c r="AZ57" s="74"/>
      <c r="BA57" s="74"/>
      <c r="BB57" s="74"/>
      <c r="BC57" s="74"/>
      <c r="BD57" s="74"/>
      <c r="BE57" s="74"/>
    </row>
    <row r="58" spans="2:57" ht="23.25" customHeight="1" thickBot="1" x14ac:dyDescent="0.3">
      <c r="B58" s="74"/>
      <c r="C58" s="175"/>
      <c r="D58" s="175"/>
      <c r="E58" s="74"/>
      <c r="F58" s="74"/>
      <c r="G58" s="175"/>
      <c r="H58" s="175"/>
      <c r="I58" s="74"/>
      <c r="AH58" s="74"/>
      <c r="AI58" s="74"/>
      <c r="AJ58" s="74"/>
      <c r="AK58" s="74"/>
      <c r="AL58" s="74"/>
      <c r="AM58" s="74"/>
      <c r="AO58" s="865"/>
      <c r="AP58" s="865" t="s">
        <v>10</v>
      </c>
      <c r="AQ58" s="865" t="s">
        <v>5</v>
      </c>
      <c r="AR58" s="865" t="s">
        <v>96</v>
      </c>
      <c r="AS58" s="865" t="s">
        <v>1</v>
      </c>
      <c r="AT58" s="865" t="s">
        <v>10</v>
      </c>
      <c r="AU58" s="865" t="s">
        <v>5</v>
      </c>
      <c r="AV58" s="865" t="s">
        <v>96</v>
      </c>
      <c r="AW58" s="865" t="s">
        <v>1</v>
      </c>
      <c r="AX58" s="74"/>
      <c r="AY58" s="74"/>
      <c r="AZ58" s="74"/>
      <c r="BA58" s="74"/>
      <c r="BB58" s="74"/>
      <c r="BC58" s="74"/>
      <c r="BD58" s="74"/>
      <c r="BE58" s="74"/>
    </row>
    <row r="59" spans="2:57" ht="34.5" customHeight="1" thickBot="1" x14ac:dyDescent="0.3">
      <c r="B59" s="74"/>
      <c r="C59" s="175"/>
      <c r="D59" s="175"/>
      <c r="E59" s="74"/>
      <c r="F59" s="74"/>
      <c r="G59" s="175"/>
      <c r="H59" s="175"/>
      <c r="I59" s="74"/>
      <c r="AH59" s="1008" t="s">
        <v>97</v>
      </c>
      <c r="AI59" s="1008"/>
      <c r="AJ59" s="1008"/>
      <c r="AK59" s="1008"/>
      <c r="AL59" s="1008"/>
      <c r="AM59" s="1008"/>
      <c r="AO59" s="866" t="s">
        <v>98</v>
      </c>
      <c r="AP59" s="169"/>
      <c r="AQ59" s="169"/>
      <c r="AR59" s="169"/>
      <c r="AS59" s="867"/>
      <c r="AT59" s="169"/>
      <c r="AU59" s="169"/>
      <c r="AV59" s="169"/>
      <c r="AW59" s="867"/>
      <c r="AX59" s="74"/>
      <c r="AY59" s="74"/>
      <c r="AZ59" s="74"/>
      <c r="BA59" s="74"/>
      <c r="BB59" s="74"/>
      <c r="BC59" s="74"/>
      <c r="BD59" s="74"/>
      <c r="BE59" s="74"/>
    </row>
    <row r="60" spans="2:57" ht="33" customHeight="1" thickBot="1" x14ac:dyDescent="0.3">
      <c r="B60" s="74"/>
      <c r="C60" s="175"/>
      <c r="D60" s="175"/>
      <c r="E60" s="74"/>
      <c r="F60" s="74"/>
      <c r="G60" s="175"/>
      <c r="H60" s="175"/>
      <c r="I60" s="74"/>
      <c r="AH60" s="667" t="s">
        <v>59</v>
      </c>
      <c r="AI60" s="667"/>
      <c r="AJ60" s="667" t="s">
        <v>71</v>
      </c>
      <c r="AK60" s="667" t="s">
        <v>72</v>
      </c>
      <c r="AL60" s="667"/>
      <c r="AM60" s="667" t="s">
        <v>99</v>
      </c>
      <c r="AO60" s="866" t="s">
        <v>100</v>
      </c>
      <c r="AP60" s="169"/>
      <c r="AQ60" s="169"/>
      <c r="AR60" s="169"/>
      <c r="AS60" s="868"/>
      <c r="AT60" s="169"/>
      <c r="AU60" s="169"/>
      <c r="AV60" s="169"/>
      <c r="AW60" s="868"/>
      <c r="AX60" s="74"/>
      <c r="AY60" s="74"/>
      <c r="AZ60" s="74"/>
      <c r="BA60" s="74"/>
      <c r="BB60" s="74"/>
      <c r="BC60" s="74"/>
      <c r="BD60" s="74"/>
      <c r="BE60" s="74"/>
    </row>
    <row r="61" spans="2:57" ht="18" customHeight="1" thickBot="1" x14ac:dyDescent="0.3">
      <c r="B61" s="74"/>
      <c r="C61" s="175"/>
      <c r="D61" s="175"/>
      <c r="E61" s="74"/>
      <c r="F61" s="74"/>
      <c r="G61" s="175"/>
      <c r="H61" s="175"/>
      <c r="I61" s="74"/>
      <c r="AH61" s="851" t="s">
        <v>101</v>
      </c>
      <c r="AI61" s="851"/>
      <c r="AJ61" s="853"/>
      <c r="AK61" s="853"/>
      <c r="AL61" s="853"/>
      <c r="AM61" s="853"/>
      <c r="AO61" s="866" t="s">
        <v>102</v>
      </c>
      <c r="AP61" s="169"/>
      <c r="AQ61" s="169"/>
      <c r="AR61" s="169"/>
      <c r="AS61" s="868"/>
      <c r="AT61" s="169"/>
      <c r="AU61" s="169"/>
      <c r="AV61" s="169"/>
      <c r="AW61" s="868"/>
      <c r="AX61" s="74"/>
      <c r="AY61" s="74"/>
      <c r="AZ61" s="74"/>
      <c r="BA61" s="74"/>
      <c r="BB61" s="74"/>
      <c r="BC61" s="74"/>
      <c r="BD61" s="74"/>
      <c r="BE61" s="74"/>
    </row>
    <row r="62" spans="2:57" ht="18" customHeight="1" thickBot="1" x14ac:dyDescent="0.3">
      <c r="B62" s="74"/>
      <c r="C62" s="175"/>
      <c r="D62" s="175"/>
      <c r="E62" s="74"/>
      <c r="F62" s="74"/>
      <c r="G62" s="175"/>
      <c r="H62" s="175"/>
      <c r="I62" s="74"/>
      <c r="AH62" s="851"/>
      <c r="AI62" s="851"/>
      <c r="AJ62" s="853"/>
      <c r="AK62" s="853"/>
      <c r="AL62" s="853"/>
      <c r="AM62" s="853"/>
      <c r="AO62" s="866" t="s">
        <v>103</v>
      </c>
      <c r="AP62" s="169"/>
      <c r="AQ62" s="169"/>
      <c r="AR62" s="169"/>
      <c r="AS62" s="868"/>
      <c r="AT62" s="169"/>
      <c r="AU62" s="169"/>
      <c r="AV62" s="169"/>
      <c r="AW62" s="868"/>
      <c r="AX62" s="74"/>
      <c r="AY62" s="74"/>
      <c r="AZ62" s="74"/>
      <c r="BA62" s="74"/>
      <c r="BB62" s="74"/>
      <c r="BC62" s="74"/>
      <c r="BD62" s="74"/>
      <c r="BE62" s="74"/>
    </row>
    <row r="63" spans="2:57" x14ac:dyDescent="0.25">
      <c r="B63" s="74"/>
      <c r="C63" s="175"/>
      <c r="D63" s="175"/>
      <c r="E63" s="74"/>
      <c r="F63" s="74"/>
      <c r="G63" s="175"/>
      <c r="H63" s="175"/>
      <c r="I63" s="74"/>
      <c r="AH63" s="74"/>
      <c r="AI63" s="74"/>
      <c r="AJ63" s="74"/>
      <c r="AK63" s="74"/>
      <c r="AL63" s="74"/>
      <c r="AM63" s="74"/>
      <c r="AO63" s="74"/>
      <c r="AP63" s="74"/>
      <c r="AQ63" s="74"/>
      <c r="AR63" s="74"/>
      <c r="AS63" s="74"/>
      <c r="AT63" s="74"/>
      <c r="AU63" s="74"/>
      <c r="AV63" s="74"/>
      <c r="AW63" s="74"/>
      <c r="AX63" s="74"/>
      <c r="AY63" s="74"/>
      <c r="AZ63" s="74"/>
      <c r="BA63" s="74"/>
      <c r="BB63" s="74"/>
      <c r="BC63" s="74"/>
      <c r="BD63" s="74"/>
      <c r="BE63" s="74"/>
    </row>
    <row r="64" spans="2:57" ht="18" customHeight="1" thickBot="1" x14ac:dyDescent="0.3">
      <c r="B64" s="74"/>
      <c r="C64" s="175"/>
      <c r="D64" s="175"/>
      <c r="E64" s="74"/>
      <c r="F64" s="74"/>
      <c r="G64" s="175"/>
      <c r="H64" s="175"/>
      <c r="I64" s="74"/>
      <c r="AH64" s="74"/>
      <c r="AI64" s="74"/>
      <c r="AJ64" s="74"/>
      <c r="AK64" s="74"/>
      <c r="AL64" s="74"/>
      <c r="AM64" s="74"/>
      <c r="AO64" s="74"/>
      <c r="AP64" s="74"/>
      <c r="AQ64" s="74"/>
      <c r="AR64" s="74"/>
      <c r="AS64" s="74"/>
      <c r="AT64" s="74"/>
      <c r="AU64" s="74"/>
      <c r="AV64" s="74"/>
      <c r="AW64" s="74"/>
      <c r="AX64" s="74"/>
      <c r="AY64" s="1011" t="s">
        <v>85</v>
      </c>
      <c r="AZ64" s="1011"/>
      <c r="BA64" s="1011"/>
      <c r="BB64" s="74"/>
      <c r="BC64" s="74"/>
      <c r="BD64" s="74"/>
      <c r="BE64" s="74"/>
    </row>
    <row r="65" spans="2:57" ht="16.5" customHeight="1" thickBot="1" x14ac:dyDescent="0.3">
      <c r="B65" s="74"/>
      <c r="C65" s="175"/>
      <c r="D65" s="175"/>
      <c r="E65" s="74"/>
      <c r="F65" s="74"/>
      <c r="G65" s="175"/>
      <c r="H65" s="175"/>
      <c r="I65" s="74"/>
      <c r="AH65" s="74"/>
      <c r="AI65" s="74"/>
      <c r="AJ65" s="74"/>
      <c r="AK65" s="74"/>
      <c r="AL65" s="74"/>
      <c r="AM65" s="74"/>
      <c r="AO65" s="74"/>
      <c r="AP65" s="74"/>
      <c r="AQ65" s="74"/>
      <c r="AR65" s="74"/>
      <c r="AS65" s="74"/>
      <c r="AT65" s="74"/>
      <c r="AU65" s="74"/>
      <c r="AV65" s="74"/>
      <c r="AW65" s="74"/>
      <c r="AX65" s="74"/>
      <c r="AY65" s="865"/>
      <c r="AZ65" s="865">
        <v>2015</v>
      </c>
      <c r="BA65" s="865">
        <v>2016</v>
      </c>
      <c r="BB65" s="74"/>
      <c r="BC65" s="74"/>
      <c r="BD65" s="74"/>
      <c r="BE65" s="74"/>
    </row>
    <row r="66" spans="2:57" ht="18" customHeight="1" thickBot="1" x14ac:dyDescent="0.3">
      <c r="B66" s="74"/>
      <c r="C66" s="175"/>
      <c r="D66" s="175"/>
      <c r="E66" s="74"/>
      <c r="F66" s="74"/>
      <c r="G66" s="175"/>
      <c r="H66" s="175"/>
      <c r="I66" s="74"/>
      <c r="AH66" s="74"/>
      <c r="AI66" s="74"/>
      <c r="AJ66" s="74"/>
      <c r="AK66" s="74"/>
      <c r="AL66" s="74"/>
      <c r="AM66" s="74"/>
      <c r="AO66" s="74"/>
      <c r="AP66" s="74"/>
      <c r="AQ66" s="74"/>
      <c r="AR66" s="74"/>
      <c r="AS66" s="74"/>
      <c r="AT66" s="74"/>
      <c r="AU66" s="74"/>
      <c r="AV66" s="74"/>
      <c r="AW66" s="74"/>
      <c r="AX66" s="74"/>
      <c r="AY66" s="866" t="s">
        <v>104</v>
      </c>
      <c r="AZ66" s="169"/>
      <c r="BA66" s="169"/>
      <c r="BB66" s="74"/>
      <c r="BC66" s="74"/>
      <c r="BD66" s="74"/>
      <c r="BE66" s="74"/>
    </row>
    <row r="67" spans="2:57" ht="18" customHeight="1" thickBot="1" x14ac:dyDescent="0.3">
      <c r="B67" s="74"/>
      <c r="C67" s="175"/>
      <c r="D67" s="175"/>
      <c r="E67" s="74"/>
      <c r="F67" s="74"/>
      <c r="G67" s="175"/>
      <c r="H67" s="175"/>
      <c r="I67" s="74"/>
      <c r="AH67" s="74"/>
      <c r="AI67" s="74"/>
      <c r="AJ67" s="74"/>
      <c r="AK67" s="74"/>
      <c r="AL67" s="74"/>
      <c r="AM67" s="74"/>
      <c r="AO67" s="74"/>
      <c r="AP67" s="74"/>
      <c r="AQ67" s="74"/>
      <c r="AR67" s="74"/>
      <c r="AS67" s="74"/>
      <c r="AT67" s="74"/>
      <c r="AU67" s="74"/>
      <c r="AV67" s="74"/>
      <c r="AW67" s="74"/>
      <c r="AX67" s="74"/>
      <c r="AY67" s="866" t="s">
        <v>105</v>
      </c>
      <c r="AZ67" s="169"/>
      <c r="BA67" s="169"/>
      <c r="BB67" s="74"/>
      <c r="BC67" s="74"/>
      <c r="BD67" s="74"/>
      <c r="BE67" s="74"/>
    </row>
    <row r="68" spans="2:57" ht="18" customHeight="1" thickBot="1" x14ac:dyDescent="0.3">
      <c r="B68" s="74"/>
      <c r="C68" s="175"/>
      <c r="D68" s="175"/>
      <c r="E68" s="74"/>
      <c r="F68" s="74"/>
      <c r="G68" s="175"/>
      <c r="H68" s="175"/>
      <c r="I68" s="74"/>
      <c r="AH68" s="74"/>
      <c r="AI68" s="74"/>
      <c r="AJ68" s="74"/>
      <c r="AK68" s="74"/>
      <c r="AL68" s="74"/>
      <c r="AM68" s="74"/>
      <c r="AO68" s="74"/>
      <c r="AP68" s="74"/>
      <c r="AQ68" s="74"/>
      <c r="AR68" s="74"/>
      <c r="AS68" s="74"/>
      <c r="AT68" s="74"/>
      <c r="AU68" s="74"/>
      <c r="AV68" s="74"/>
      <c r="AW68" s="74"/>
      <c r="AX68" s="74"/>
      <c r="AY68" s="869" t="s">
        <v>106</v>
      </c>
      <c r="AZ68" s="169"/>
      <c r="BA68" s="169"/>
      <c r="BB68" s="74"/>
      <c r="BC68" s="74"/>
      <c r="BD68" s="74"/>
      <c r="BE68" s="74"/>
    </row>
    <row r="69" spans="2:57" ht="18" customHeight="1" thickBot="1" x14ac:dyDescent="0.3">
      <c r="B69" s="74"/>
      <c r="C69" s="175"/>
      <c r="D69" s="175"/>
      <c r="E69" s="74"/>
      <c r="F69" s="74"/>
      <c r="G69" s="175"/>
      <c r="H69" s="175"/>
      <c r="I69" s="74"/>
      <c r="AH69" s="74"/>
      <c r="AI69" s="74"/>
      <c r="AJ69" s="74"/>
      <c r="AK69" s="74"/>
      <c r="AL69" s="74"/>
      <c r="AM69" s="74"/>
      <c r="AO69" s="74"/>
      <c r="AP69" s="74"/>
      <c r="AQ69" s="74"/>
      <c r="AR69" s="74"/>
      <c r="AS69" s="74"/>
      <c r="AT69" s="74"/>
      <c r="AU69" s="74"/>
      <c r="AV69" s="74"/>
      <c r="AW69" s="74"/>
      <c r="AX69" s="74"/>
      <c r="AY69" s="869" t="s">
        <v>107</v>
      </c>
      <c r="AZ69" s="169"/>
      <c r="BA69" s="169"/>
      <c r="BB69" s="74"/>
      <c r="BC69" s="74"/>
      <c r="BD69" s="74"/>
      <c r="BE69" s="74"/>
    </row>
    <row r="70" spans="2:57" ht="18" customHeight="1" thickBot="1" x14ac:dyDescent="0.3">
      <c r="B70" s="74"/>
      <c r="C70" s="175"/>
      <c r="D70" s="175"/>
      <c r="E70" s="74"/>
      <c r="F70" s="74"/>
      <c r="G70" s="175"/>
      <c r="H70" s="175"/>
      <c r="I70" s="74"/>
      <c r="AH70" s="74"/>
      <c r="AI70" s="74"/>
      <c r="AJ70" s="74"/>
      <c r="AK70" s="74"/>
      <c r="AL70" s="74"/>
      <c r="AM70" s="74"/>
      <c r="AO70" s="74"/>
      <c r="AP70" s="74"/>
      <c r="AQ70" s="74"/>
      <c r="AR70" s="74"/>
      <c r="AS70" s="74"/>
      <c r="AT70" s="74"/>
      <c r="AU70" s="74"/>
      <c r="AV70" s="74"/>
      <c r="AW70" s="74"/>
      <c r="AX70" s="74"/>
      <c r="AY70" s="869" t="s">
        <v>108</v>
      </c>
      <c r="AZ70" s="169"/>
      <c r="BA70" s="169"/>
      <c r="BB70" s="74"/>
      <c r="BC70" s="74"/>
      <c r="BD70" s="74"/>
      <c r="BE70" s="74"/>
    </row>
    <row r="71" spans="2:57" ht="18" customHeight="1" thickBot="1" x14ac:dyDescent="0.3">
      <c r="B71" s="74"/>
      <c r="C71" s="175"/>
      <c r="D71" s="175"/>
      <c r="E71" s="74"/>
      <c r="F71" s="74"/>
      <c r="G71" s="175"/>
      <c r="H71" s="175"/>
      <c r="I71" s="74"/>
      <c r="AH71" s="74"/>
      <c r="AI71" s="74"/>
      <c r="AJ71" s="74"/>
      <c r="AK71" s="74"/>
      <c r="AL71" s="74"/>
      <c r="AM71" s="74"/>
      <c r="AO71" s="74"/>
      <c r="AP71" s="74"/>
      <c r="AQ71" s="74"/>
      <c r="AR71" s="74"/>
      <c r="AS71" s="74"/>
      <c r="AT71" s="74"/>
      <c r="AU71" s="74"/>
      <c r="AV71" s="74"/>
      <c r="AW71" s="74"/>
      <c r="AX71" s="74"/>
      <c r="AY71" s="866" t="s">
        <v>109</v>
      </c>
      <c r="AZ71" s="169"/>
      <c r="BA71" s="169"/>
      <c r="BB71" s="74"/>
      <c r="BC71" s="74"/>
      <c r="BD71" s="74"/>
      <c r="BE71" s="74"/>
    </row>
    <row r="72" spans="2:57" ht="18" customHeight="1" thickBot="1" x14ac:dyDescent="0.3">
      <c r="B72" s="74"/>
      <c r="C72" s="175"/>
      <c r="D72" s="175"/>
      <c r="E72" s="74"/>
      <c r="F72" s="74"/>
      <c r="G72" s="175"/>
      <c r="H72" s="175"/>
      <c r="I72" s="74"/>
      <c r="AH72" s="74"/>
      <c r="AI72" s="74"/>
      <c r="AJ72" s="74"/>
      <c r="AK72" s="74"/>
      <c r="AL72" s="74"/>
      <c r="AM72" s="74"/>
      <c r="AO72" s="74"/>
      <c r="AP72" s="74"/>
      <c r="AQ72" s="74"/>
      <c r="AR72" s="74"/>
      <c r="AS72" s="74"/>
      <c r="AT72" s="74"/>
      <c r="AU72" s="74"/>
      <c r="AV72" s="74"/>
      <c r="AW72" s="74"/>
      <c r="AX72" s="74"/>
      <c r="AY72" s="870" t="s">
        <v>110</v>
      </c>
      <c r="AZ72" s="169"/>
      <c r="BA72" s="169"/>
      <c r="BB72" s="74"/>
      <c r="BC72" s="74"/>
      <c r="BD72" s="74"/>
      <c r="BE72" s="74"/>
    </row>
    <row r="73" spans="2:57" ht="18" customHeight="1" thickBot="1" x14ac:dyDescent="0.3">
      <c r="B73" s="74"/>
      <c r="C73" s="175"/>
      <c r="D73" s="175"/>
      <c r="E73" s="74"/>
      <c r="F73" s="74"/>
      <c r="G73" s="175"/>
      <c r="H73" s="175"/>
      <c r="I73" s="74"/>
      <c r="AH73" s="74"/>
      <c r="AI73" s="74"/>
      <c r="AJ73" s="74"/>
      <c r="AK73" s="74"/>
      <c r="AL73" s="74"/>
      <c r="AM73" s="74"/>
      <c r="AO73" s="74"/>
      <c r="AP73" s="74"/>
      <c r="AQ73" s="74"/>
      <c r="AR73" s="74"/>
      <c r="AS73" s="74"/>
      <c r="AT73" s="74"/>
      <c r="AU73" s="74"/>
      <c r="AV73" s="74"/>
      <c r="AW73" s="74"/>
      <c r="AX73" s="74"/>
      <c r="AY73" s="866" t="s">
        <v>111</v>
      </c>
      <c r="AZ73" s="169"/>
      <c r="BA73" s="169"/>
      <c r="BB73" s="74"/>
      <c r="BC73" s="74"/>
      <c r="BD73" s="74"/>
      <c r="BE73" s="74"/>
    </row>
    <row r="74" spans="2:57" ht="18" customHeight="1" thickBot="1" x14ac:dyDescent="0.3">
      <c r="B74" s="74"/>
      <c r="C74" s="175"/>
      <c r="D74" s="175"/>
      <c r="E74" s="74"/>
      <c r="F74" s="74"/>
      <c r="G74" s="175"/>
      <c r="H74" s="175"/>
      <c r="I74" s="74"/>
      <c r="AH74" s="74"/>
      <c r="AI74" s="74"/>
      <c r="AJ74" s="74"/>
      <c r="AK74" s="74"/>
      <c r="AL74" s="74"/>
      <c r="AM74" s="74"/>
      <c r="AO74" s="74"/>
      <c r="AP74" s="74"/>
      <c r="AQ74" s="74"/>
      <c r="AR74" s="74"/>
      <c r="AS74" s="74"/>
      <c r="AT74" s="74"/>
      <c r="AU74" s="74"/>
      <c r="AV74" s="74"/>
      <c r="AW74" s="74"/>
      <c r="AX74" s="74"/>
      <c r="AY74" s="870" t="s">
        <v>112</v>
      </c>
      <c r="AZ74" s="169"/>
      <c r="BA74" s="169"/>
      <c r="BB74" s="74"/>
      <c r="BC74" s="74"/>
      <c r="BD74" s="74"/>
      <c r="BE74" s="74"/>
    </row>
    <row r="75" spans="2:57" ht="18" customHeight="1" thickBot="1" x14ac:dyDescent="0.3">
      <c r="B75" s="74"/>
      <c r="C75" s="175"/>
      <c r="D75" s="175"/>
      <c r="E75" s="74"/>
      <c r="F75" s="74"/>
      <c r="G75" s="175"/>
      <c r="H75" s="175"/>
      <c r="I75" s="74"/>
      <c r="AH75" s="74"/>
      <c r="AI75" s="74"/>
      <c r="AJ75" s="74"/>
      <c r="AK75" s="74"/>
      <c r="AL75" s="74"/>
      <c r="AM75" s="74"/>
      <c r="AO75" s="74"/>
      <c r="AP75" s="74"/>
      <c r="AQ75" s="74"/>
      <c r="AR75" s="74"/>
      <c r="AS75" s="74"/>
      <c r="AT75" s="74"/>
      <c r="AU75" s="74"/>
      <c r="AV75" s="74"/>
      <c r="AW75" s="74"/>
      <c r="AX75" s="74"/>
      <c r="AY75" s="870" t="s">
        <v>113</v>
      </c>
      <c r="AZ75" s="169"/>
      <c r="BA75" s="169"/>
      <c r="BB75" s="74"/>
      <c r="BC75" s="74"/>
      <c r="BD75" s="74"/>
      <c r="BE75" s="74"/>
    </row>
    <row r="76" spans="2:57" ht="18" customHeight="1" thickBot="1" x14ac:dyDescent="0.3">
      <c r="B76" s="74"/>
      <c r="C76" s="175"/>
      <c r="D76" s="175"/>
      <c r="E76" s="74"/>
      <c r="F76" s="74"/>
      <c r="G76" s="175"/>
      <c r="H76" s="175"/>
      <c r="I76" s="74"/>
      <c r="AH76" s="74"/>
      <c r="AI76" s="74"/>
      <c r="AJ76" s="74"/>
      <c r="AK76" s="74"/>
      <c r="AL76" s="74"/>
      <c r="AM76" s="74"/>
      <c r="AO76" s="74"/>
      <c r="AP76" s="74"/>
      <c r="AQ76" s="74"/>
      <c r="AR76" s="74"/>
      <c r="AS76" s="74"/>
      <c r="AT76" s="74"/>
      <c r="AU76" s="74"/>
      <c r="AV76" s="74"/>
      <c r="AW76" s="74"/>
      <c r="AX76" s="74"/>
      <c r="AY76" s="870" t="s">
        <v>114</v>
      </c>
      <c r="AZ76" s="169"/>
      <c r="BA76" s="169"/>
      <c r="BB76" s="74"/>
      <c r="BC76" s="74"/>
      <c r="BD76" s="74"/>
      <c r="BE76" s="74"/>
    </row>
    <row r="77" spans="2:57" ht="18" customHeight="1" thickBot="1" x14ac:dyDescent="0.3">
      <c r="B77" s="74"/>
      <c r="C77" s="175"/>
      <c r="D77" s="175"/>
      <c r="E77" s="74"/>
      <c r="F77" s="74"/>
      <c r="G77" s="175"/>
      <c r="H77" s="175"/>
      <c r="I77" s="74"/>
      <c r="AH77" s="74"/>
      <c r="AI77" s="74"/>
      <c r="AJ77" s="74"/>
      <c r="AK77" s="74"/>
      <c r="AL77" s="74"/>
      <c r="AM77" s="74"/>
      <c r="AO77" s="74"/>
      <c r="AP77" s="74"/>
      <c r="AQ77" s="74"/>
      <c r="AR77" s="74"/>
      <c r="AS77" s="74"/>
      <c r="AT77" s="74"/>
      <c r="AU77" s="74"/>
      <c r="AV77" s="74"/>
      <c r="AW77" s="74"/>
      <c r="AX77" s="74"/>
      <c r="AY77" s="866" t="s">
        <v>115</v>
      </c>
      <c r="AZ77" s="169"/>
      <c r="BA77" s="169"/>
      <c r="BB77" s="74"/>
      <c r="BC77" s="74"/>
      <c r="BD77" s="74"/>
      <c r="BE77" s="74"/>
    </row>
    <row r="78" spans="2:57" ht="16.5" hidden="1" thickBot="1" x14ac:dyDescent="0.3">
      <c r="B78" s="74"/>
      <c r="C78" s="175"/>
      <c r="D78" s="175"/>
      <c r="E78" s="74"/>
      <c r="F78" s="74"/>
      <c r="G78" s="175"/>
      <c r="H78" s="175"/>
      <c r="I78" s="74"/>
      <c r="AH78" s="74"/>
      <c r="AI78" s="74"/>
      <c r="AJ78" s="74"/>
      <c r="AK78" s="74"/>
      <c r="AL78" s="74"/>
      <c r="AM78" s="74"/>
      <c r="AO78" s="74"/>
      <c r="AP78" s="74"/>
      <c r="AQ78" s="74"/>
      <c r="AR78" s="74"/>
      <c r="AS78" s="74"/>
      <c r="AT78" s="74"/>
      <c r="AU78" s="74"/>
      <c r="AV78" s="74"/>
      <c r="AW78" s="74"/>
      <c r="AX78" s="74"/>
      <c r="AY78" s="866"/>
      <c r="AZ78" s="169"/>
      <c r="BA78" s="169"/>
      <c r="BB78" s="74"/>
      <c r="BC78" s="74"/>
      <c r="BD78" s="74"/>
      <c r="BE78" s="74"/>
    </row>
    <row r="79" spans="2:57" x14ac:dyDescent="0.25">
      <c r="B79" s="74"/>
      <c r="C79" s="175"/>
      <c r="D79" s="175"/>
      <c r="E79" s="74"/>
      <c r="F79" s="74"/>
      <c r="G79" s="175"/>
      <c r="H79" s="175"/>
      <c r="I79" s="74"/>
      <c r="AH79" s="74"/>
      <c r="AI79" s="74"/>
      <c r="AJ79" s="74"/>
      <c r="AK79" s="74"/>
      <c r="AL79" s="74"/>
      <c r="AM79" s="74"/>
      <c r="AO79" s="74"/>
      <c r="AP79" s="74"/>
      <c r="AQ79" s="74"/>
      <c r="AR79" s="74"/>
      <c r="AS79" s="74"/>
      <c r="AT79" s="74"/>
      <c r="AU79" s="74"/>
      <c r="AV79" s="74"/>
      <c r="AW79" s="74"/>
      <c r="AX79" s="74"/>
      <c r="AY79" s="74"/>
      <c r="AZ79" s="74"/>
      <c r="BA79" s="74"/>
      <c r="BB79" s="74"/>
      <c r="BC79" s="74"/>
      <c r="BD79" s="74"/>
      <c r="BE79" s="74"/>
    </row>
    <row r="80" spans="2:57" x14ac:dyDescent="0.25">
      <c r="B80" s="74"/>
      <c r="C80" s="175"/>
      <c r="D80" s="175"/>
      <c r="E80" s="74"/>
      <c r="F80" s="74"/>
      <c r="G80" s="175"/>
      <c r="H80" s="175"/>
      <c r="I80" s="74"/>
      <c r="AH80" s="74"/>
      <c r="AI80" s="74"/>
      <c r="AJ80" s="74"/>
      <c r="AK80" s="74"/>
      <c r="AL80" s="74"/>
      <c r="AM80" s="74"/>
      <c r="AO80" s="74"/>
      <c r="AP80" s="74"/>
      <c r="AQ80" s="74"/>
      <c r="AR80" s="74"/>
      <c r="AS80" s="74"/>
      <c r="AT80" s="74"/>
      <c r="AU80" s="74"/>
      <c r="AV80" s="74"/>
      <c r="AW80" s="74"/>
      <c r="AX80" s="74"/>
      <c r="AY80" s="74"/>
      <c r="AZ80" s="74"/>
      <c r="BA80" s="74"/>
      <c r="BB80" s="74"/>
      <c r="BC80" s="74"/>
      <c r="BD80" s="74"/>
      <c r="BE80" s="74"/>
    </row>
    <row r="81" spans="2:57" x14ac:dyDescent="0.25">
      <c r="B81" s="74"/>
      <c r="C81" s="175"/>
      <c r="D81" s="175"/>
      <c r="E81" s="74"/>
      <c r="F81" s="74"/>
      <c r="G81" s="175"/>
      <c r="H81" s="175"/>
      <c r="I81" s="74"/>
      <c r="AH81" s="74"/>
      <c r="AI81" s="74"/>
      <c r="AJ81" s="74"/>
      <c r="AK81" s="74"/>
      <c r="AL81" s="74"/>
      <c r="AM81" s="74"/>
      <c r="AO81" s="74"/>
      <c r="AP81" s="74"/>
      <c r="AQ81" s="74"/>
      <c r="AR81" s="74"/>
      <c r="AS81" s="74"/>
      <c r="AT81" s="74"/>
      <c r="AU81" s="74"/>
      <c r="AV81" s="74"/>
      <c r="AW81" s="74"/>
      <c r="AX81" s="74"/>
      <c r="AY81" s="74"/>
      <c r="AZ81" s="74"/>
      <c r="BA81" s="74"/>
      <c r="BB81" s="74"/>
      <c r="BC81" s="74"/>
      <c r="BD81" s="74"/>
      <c r="BE81" s="74"/>
    </row>
    <row r="82" spans="2:57" x14ac:dyDescent="0.25">
      <c r="B82" s="74"/>
      <c r="C82" s="175"/>
      <c r="D82" s="175"/>
      <c r="E82" s="74"/>
      <c r="F82" s="74"/>
      <c r="G82" s="175"/>
      <c r="H82" s="175"/>
      <c r="I82" s="74"/>
      <c r="AH82" s="74"/>
      <c r="AI82" s="74"/>
      <c r="AJ82" s="74"/>
      <c r="AK82" s="74"/>
      <c r="AL82" s="74"/>
      <c r="AM82" s="74"/>
      <c r="AO82" s="74"/>
      <c r="AP82" s="74"/>
      <c r="AQ82" s="74"/>
      <c r="AR82" s="74"/>
      <c r="AS82" s="74"/>
      <c r="AT82" s="74"/>
      <c r="AU82" s="74"/>
      <c r="AV82" s="74"/>
      <c r="AW82" s="74"/>
      <c r="AX82" s="74"/>
      <c r="AY82" s="74"/>
      <c r="AZ82" s="74"/>
      <c r="BA82" s="74"/>
      <c r="BB82" s="74"/>
      <c r="BC82" s="74"/>
      <c r="BD82" s="74"/>
      <c r="BE82" s="74"/>
    </row>
    <row r="83" spans="2:57" x14ac:dyDescent="0.25">
      <c r="B83" s="74"/>
      <c r="C83" s="175"/>
      <c r="D83" s="175"/>
      <c r="E83" s="74"/>
      <c r="F83" s="74"/>
      <c r="G83" s="175"/>
      <c r="H83" s="175"/>
      <c r="I83" s="74"/>
      <c r="AH83" s="74"/>
      <c r="AI83" s="74"/>
      <c r="AJ83" s="74"/>
      <c r="AK83" s="74"/>
      <c r="AL83" s="74"/>
      <c r="AM83" s="74"/>
      <c r="AO83" s="74"/>
      <c r="AP83" s="74"/>
      <c r="AQ83" s="74"/>
      <c r="AR83" s="74"/>
      <c r="AS83" s="74"/>
      <c r="AT83" s="74"/>
      <c r="AU83" s="74"/>
      <c r="AV83" s="74"/>
      <c r="AW83" s="74"/>
      <c r="AX83" s="74"/>
      <c r="AY83" s="74"/>
      <c r="AZ83" s="74"/>
      <c r="BA83" s="74"/>
      <c r="BB83" s="74"/>
      <c r="BC83" s="74"/>
      <c r="BD83" s="74"/>
      <c r="BE83" s="74"/>
    </row>
    <row r="84" spans="2:57" x14ac:dyDescent="0.25">
      <c r="B84" s="74"/>
      <c r="C84" s="175"/>
      <c r="D84" s="175"/>
      <c r="E84" s="74"/>
      <c r="F84" s="74"/>
      <c r="G84" s="175"/>
      <c r="H84" s="175"/>
      <c r="I84" s="74"/>
      <c r="AH84" s="74"/>
      <c r="AI84" s="74"/>
      <c r="AJ84" s="74"/>
      <c r="AK84" s="74"/>
      <c r="AL84" s="74"/>
      <c r="AM84" s="74"/>
      <c r="AO84" s="74"/>
      <c r="AP84" s="74"/>
      <c r="AQ84" s="74"/>
      <c r="AR84" s="74"/>
      <c r="AS84" s="74"/>
      <c r="AT84" s="74"/>
      <c r="AU84" s="74"/>
      <c r="AV84" s="74"/>
      <c r="AW84" s="74"/>
      <c r="AX84" s="74"/>
      <c r="AY84" s="74"/>
      <c r="AZ84" s="74"/>
      <c r="BA84" s="74"/>
      <c r="BB84" s="74"/>
      <c r="BC84" s="74"/>
      <c r="BD84" s="74"/>
      <c r="BE84" s="74"/>
    </row>
    <row r="85" spans="2:57" x14ac:dyDescent="0.25">
      <c r="B85" s="74"/>
      <c r="C85" s="175"/>
      <c r="D85" s="175"/>
      <c r="E85" s="74"/>
      <c r="F85" s="74"/>
      <c r="G85" s="175"/>
      <c r="H85" s="175"/>
      <c r="I85" s="74"/>
      <c r="AH85" s="74"/>
      <c r="AI85" s="74"/>
      <c r="AJ85" s="74"/>
      <c r="AK85" s="74"/>
      <c r="AL85" s="74"/>
      <c r="AM85" s="74"/>
      <c r="AO85" s="74"/>
      <c r="AP85" s="74"/>
      <c r="AQ85" s="74"/>
      <c r="AR85" s="74"/>
      <c r="AS85" s="74"/>
      <c r="AT85" s="74"/>
      <c r="AU85" s="74"/>
      <c r="AV85" s="74"/>
      <c r="AW85" s="74"/>
      <c r="AX85" s="74"/>
      <c r="AY85" s="74"/>
      <c r="AZ85" s="74"/>
      <c r="BA85" s="74"/>
      <c r="BB85" s="74"/>
      <c r="BC85" s="74"/>
      <c r="BD85" s="74"/>
      <c r="BE85" s="74"/>
    </row>
    <row r="86" spans="2:57" x14ac:dyDescent="0.25">
      <c r="B86" s="74"/>
      <c r="C86" s="175"/>
      <c r="D86" s="175"/>
      <c r="E86" s="74"/>
      <c r="F86" s="74"/>
      <c r="G86" s="175"/>
      <c r="H86" s="175"/>
      <c r="I86" s="74"/>
      <c r="AH86" s="74"/>
      <c r="AI86" s="74"/>
      <c r="AJ86" s="74"/>
      <c r="AK86" s="74"/>
      <c r="AL86" s="74"/>
      <c r="AM86" s="74"/>
      <c r="AO86" s="74"/>
      <c r="AP86" s="74"/>
      <c r="AQ86" s="74"/>
      <c r="AR86" s="74"/>
      <c r="AS86" s="74"/>
      <c r="AT86" s="74"/>
      <c r="AU86" s="74"/>
      <c r="AV86" s="74"/>
      <c r="AW86" s="74"/>
      <c r="AX86" s="74"/>
      <c r="AY86" s="74"/>
      <c r="AZ86" s="74"/>
      <c r="BA86" s="74"/>
      <c r="BB86" s="74"/>
      <c r="BC86" s="74"/>
      <c r="BD86" s="74"/>
      <c r="BE86" s="74"/>
    </row>
    <row r="87" spans="2:57" x14ac:dyDescent="0.25">
      <c r="B87" s="74"/>
      <c r="C87" s="175"/>
      <c r="D87" s="175"/>
      <c r="E87" s="74"/>
      <c r="F87" s="74"/>
      <c r="G87" s="175"/>
      <c r="H87" s="175"/>
      <c r="I87" s="74"/>
      <c r="AH87" s="74"/>
      <c r="AI87" s="74"/>
      <c r="AJ87" s="74"/>
      <c r="AK87" s="74"/>
      <c r="AL87" s="74"/>
      <c r="AM87" s="74"/>
      <c r="AO87" s="74"/>
      <c r="AP87" s="74"/>
      <c r="AQ87" s="74"/>
      <c r="AR87" s="74"/>
      <c r="AS87" s="74"/>
      <c r="AT87" s="74"/>
      <c r="AU87" s="74"/>
      <c r="AV87" s="74"/>
      <c r="AW87" s="74"/>
      <c r="AX87" s="74"/>
      <c r="AY87" s="74"/>
      <c r="AZ87" s="74"/>
      <c r="BA87" s="74"/>
      <c r="BB87" s="74"/>
      <c r="BC87" s="74"/>
      <c r="BD87" s="74"/>
      <c r="BE87" s="74"/>
    </row>
    <row r="88" spans="2:57" x14ac:dyDescent="0.25">
      <c r="B88" s="74"/>
      <c r="C88" s="175"/>
      <c r="D88" s="175"/>
      <c r="E88" s="74"/>
      <c r="F88" s="74"/>
      <c r="G88" s="175"/>
      <c r="H88" s="175"/>
      <c r="I88" s="74"/>
      <c r="AH88" s="74"/>
      <c r="AI88" s="74"/>
      <c r="AJ88" s="74"/>
      <c r="AK88" s="74"/>
      <c r="AL88" s="74"/>
      <c r="AM88" s="74"/>
      <c r="AO88" s="74"/>
      <c r="AP88" s="74"/>
      <c r="AQ88" s="74"/>
      <c r="AR88" s="74"/>
      <c r="AS88" s="74"/>
      <c r="AT88" s="74"/>
      <c r="AU88" s="74"/>
      <c r="AV88" s="74"/>
      <c r="AW88" s="74"/>
      <c r="AX88" s="74"/>
      <c r="AY88" s="74"/>
      <c r="AZ88" s="74"/>
      <c r="BA88" s="74"/>
      <c r="BB88" s="74"/>
      <c r="BC88" s="74"/>
      <c r="BD88" s="74"/>
      <c r="BE88" s="74"/>
    </row>
    <row r="89" spans="2:57" x14ac:dyDescent="0.25">
      <c r="B89" s="74"/>
      <c r="C89" s="175"/>
      <c r="D89" s="175"/>
      <c r="E89" s="74"/>
      <c r="F89" s="74"/>
      <c r="G89" s="175"/>
      <c r="H89" s="175"/>
      <c r="I89" s="74"/>
      <c r="AH89" s="74"/>
      <c r="AI89" s="74"/>
      <c r="AJ89" s="74"/>
      <c r="AK89" s="74"/>
      <c r="AL89" s="74"/>
      <c r="AM89" s="74"/>
      <c r="AO89" s="74"/>
      <c r="AP89" s="74"/>
      <c r="AQ89" s="74"/>
      <c r="AR89" s="74"/>
      <c r="AS89" s="74"/>
      <c r="AT89" s="74"/>
      <c r="AU89" s="74"/>
      <c r="AV89" s="74"/>
      <c r="AW89" s="74"/>
      <c r="AX89" s="74"/>
      <c r="AY89" s="74"/>
      <c r="AZ89" s="74"/>
      <c r="BA89" s="74"/>
      <c r="BB89" s="74"/>
      <c r="BC89" s="74"/>
      <c r="BD89" s="74"/>
      <c r="BE89" s="74"/>
    </row>
    <row r="90" spans="2:57" x14ac:dyDescent="0.25">
      <c r="B90" s="74"/>
      <c r="C90" s="175"/>
      <c r="D90" s="175"/>
      <c r="E90" s="74"/>
      <c r="F90" s="74"/>
      <c r="G90" s="175"/>
      <c r="H90" s="175"/>
      <c r="I90" s="74"/>
      <c r="AH90" s="74"/>
      <c r="AI90" s="74"/>
      <c r="AJ90" s="74"/>
      <c r="AK90" s="74"/>
      <c r="AL90" s="74"/>
      <c r="AM90" s="74"/>
      <c r="AO90" s="74"/>
      <c r="AP90" s="74"/>
      <c r="AQ90" s="74"/>
      <c r="AR90" s="74"/>
      <c r="AS90" s="74"/>
      <c r="AT90" s="74"/>
      <c r="AU90" s="74"/>
      <c r="AV90" s="74"/>
      <c r="AW90" s="74"/>
      <c r="AX90" s="74"/>
      <c r="AY90" s="74"/>
      <c r="AZ90" s="74"/>
      <c r="BA90" s="74"/>
      <c r="BB90" s="74"/>
      <c r="BC90" s="74"/>
      <c r="BD90" s="74"/>
      <c r="BE90" s="74"/>
    </row>
    <row r="91" spans="2:57" x14ac:dyDescent="0.25">
      <c r="B91" s="74"/>
      <c r="C91" s="175"/>
      <c r="D91" s="175"/>
      <c r="E91" s="74"/>
      <c r="F91" s="74"/>
      <c r="G91" s="175"/>
      <c r="H91" s="175"/>
      <c r="I91" s="74"/>
      <c r="AH91" s="74"/>
      <c r="AI91" s="74"/>
      <c r="AJ91" s="74"/>
      <c r="AK91" s="74"/>
      <c r="AL91" s="74"/>
      <c r="AM91" s="74"/>
      <c r="AO91" s="74"/>
      <c r="AP91" s="74"/>
      <c r="AQ91" s="74"/>
      <c r="AR91" s="74"/>
      <c r="AS91" s="74"/>
      <c r="AT91" s="74"/>
      <c r="AU91" s="74"/>
      <c r="AV91" s="74"/>
      <c r="AW91" s="74"/>
      <c r="AX91" s="74"/>
      <c r="AY91" s="74"/>
      <c r="AZ91" s="74"/>
      <c r="BA91" s="74"/>
      <c r="BB91" s="74"/>
      <c r="BC91" s="74"/>
      <c r="BD91" s="74"/>
      <c r="BE91" s="74"/>
    </row>
    <row r="92" spans="2:57" x14ac:dyDescent="0.25">
      <c r="B92" s="74"/>
      <c r="C92" s="175"/>
      <c r="D92" s="175"/>
      <c r="E92" s="74"/>
      <c r="F92" s="74"/>
      <c r="G92" s="175"/>
      <c r="H92" s="175"/>
      <c r="I92" s="74"/>
      <c r="AH92" s="74"/>
      <c r="AI92" s="74"/>
      <c r="AJ92" s="74"/>
      <c r="AK92" s="74"/>
      <c r="AL92" s="74"/>
      <c r="AM92" s="74"/>
      <c r="AO92" s="74"/>
      <c r="AP92" s="74"/>
      <c r="AQ92" s="74"/>
      <c r="AR92" s="74"/>
      <c r="AS92" s="74"/>
      <c r="AT92" s="74"/>
      <c r="AU92" s="74"/>
      <c r="AV92" s="74"/>
      <c r="AW92" s="74"/>
      <c r="AX92" s="74"/>
      <c r="AY92" s="74"/>
      <c r="AZ92" s="74"/>
      <c r="BA92" s="74"/>
      <c r="BB92" s="74"/>
      <c r="BC92" s="74"/>
      <c r="BD92" s="74"/>
      <c r="BE92" s="74"/>
    </row>
    <row r="93" spans="2:57" x14ac:dyDescent="0.25">
      <c r="B93" s="74"/>
      <c r="C93" s="175"/>
      <c r="D93" s="175"/>
      <c r="E93" s="74"/>
      <c r="F93" s="74"/>
      <c r="G93" s="175"/>
      <c r="H93" s="175"/>
      <c r="I93" s="74"/>
      <c r="AH93" s="74"/>
      <c r="AI93" s="74"/>
      <c r="AJ93" s="74"/>
      <c r="AK93" s="74"/>
      <c r="AL93" s="74"/>
      <c r="AM93" s="74"/>
      <c r="AO93" s="74"/>
      <c r="AP93" s="74"/>
      <c r="AQ93" s="74"/>
      <c r="AR93" s="74"/>
      <c r="AS93" s="74"/>
      <c r="AT93" s="74"/>
      <c r="AU93" s="74"/>
      <c r="AV93" s="74"/>
      <c r="AW93" s="74"/>
      <c r="AX93" s="74"/>
      <c r="AY93" s="74"/>
      <c r="AZ93" s="74"/>
      <c r="BA93" s="74"/>
      <c r="BB93" s="74"/>
      <c r="BC93" s="74"/>
      <c r="BD93" s="74"/>
      <c r="BE93" s="74"/>
    </row>
    <row r="94" spans="2:57" x14ac:dyDescent="0.25">
      <c r="B94" s="74"/>
      <c r="C94" s="175"/>
      <c r="D94" s="175"/>
      <c r="E94" s="74"/>
      <c r="F94" s="74"/>
      <c r="G94" s="175"/>
      <c r="H94" s="175"/>
      <c r="I94" s="74"/>
      <c r="AO94" s="74"/>
      <c r="AP94" s="74"/>
      <c r="AQ94" s="74"/>
      <c r="AR94" s="74"/>
      <c r="AS94" s="74"/>
      <c r="AT94" s="74"/>
      <c r="AU94" s="74"/>
      <c r="AV94" s="74"/>
      <c r="AW94" s="74"/>
      <c r="AX94" s="74"/>
      <c r="AY94" s="74"/>
      <c r="AZ94" s="74"/>
      <c r="BA94" s="74"/>
      <c r="BB94" s="74"/>
      <c r="BC94" s="74"/>
      <c r="BD94" s="74"/>
      <c r="BE94" s="74"/>
    </row>
    <row r="95" spans="2:57" x14ac:dyDescent="0.25">
      <c r="B95" s="74"/>
      <c r="C95" s="175"/>
      <c r="D95" s="175"/>
      <c r="E95" s="74"/>
      <c r="F95" s="74"/>
      <c r="G95" s="175"/>
      <c r="H95" s="175"/>
      <c r="I95" s="74"/>
      <c r="AO95" s="74"/>
      <c r="AP95" s="74"/>
      <c r="AQ95" s="74"/>
      <c r="AR95" s="74"/>
      <c r="AS95" s="74"/>
      <c r="AT95" s="74"/>
      <c r="AU95" s="74"/>
      <c r="AV95" s="74"/>
      <c r="AW95" s="74"/>
      <c r="AX95" s="74"/>
      <c r="AY95" s="74"/>
      <c r="AZ95" s="74"/>
      <c r="BA95" s="74"/>
      <c r="BB95" s="74"/>
      <c r="BC95" s="74"/>
      <c r="BD95" s="74"/>
      <c r="BE95" s="74"/>
    </row>
    <row r="96" spans="2:57" x14ac:dyDescent="0.25">
      <c r="B96" s="74"/>
      <c r="C96" s="175"/>
      <c r="D96" s="175"/>
      <c r="E96" s="74"/>
      <c r="F96" s="74"/>
      <c r="G96" s="175"/>
      <c r="H96" s="175"/>
      <c r="I96" s="74"/>
      <c r="BB96" s="74"/>
      <c r="BC96" s="74"/>
      <c r="BD96" s="74"/>
      <c r="BE96" s="74"/>
    </row>
    <row r="97" spans="2:9" x14ac:dyDescent="0.25">
      <c r="B97" s="74"/>
      <c r="C97" s="175"/>
      <c r="D97" s="175"/>
      <c r="E97" s="74"/>
      <c r="F97" s="74"/>
      <c r="G97" s="175"/>
      <c r="H97" s="175"/>
      <c r="I97" s="74"/>
    </row>
    <row r="98" spans="2:9" x14ac:dyDescent="0.25">
      <c r="B98" s="74"/>
      <c r="C98" s="175"/>
      <c r="D98" s="175"/>
      <c r="E98" s="74"/>
      <c r="F98" s="74"/>
      <c r="G98" s="175"/>
      <c r="H98" s="175"/>
      <c r="I98" s="74"/>
    </row>
    <row r="99" spans="2:9" x14ac:dyDescent="0.25">
      <c r="B99" s="74"/>
      <c r="C99" s="175"/>
      <c r="D99" s="175"/>
      <c r="E99" s="74"/>
      <c r="F99" s="74"/>
      <c r="G99" s="175"/>
      <c r="H99" s="175"/>
      <c r="I99" s="74"/>
    </row>
    <row r="100" spans="2:9" x14ac:dyDescent="0.25">
      <c r="B100" s="74"/>
      <c r="C100" s="175"/>
      <c r="D100" s="175"/>
      <c r="E100" s="74"/>
      <c r="F100" s="74"/>
      <c r="G100" s="175"/>
      <c r="H100" s="175"/>
      <c r="I100" s="74"/>
    </row>
    <row r="101" spans="2:9" x14ac:dyDescent="0.25">
      <c r="B101" s="74"/>
      <c r="C101" s="175"/>
      <c r="D101" s="175"/>
      <c r="E101" s="74"/>
      <c r="F101" s="74"/>
      <c r="G101" s="175"/>
      <c r="H101" s="175"/>
      <c r="I101" s="74"/>
    </row>
    <row r="102" spans="2:9" x14ac:dyDescent="0.25">
      <c r="B102" s="74"/>
      <c r="C102" s="175"/>
      <c r="D102" s="175"/>
      <c r="E102" s="74"/>
      <c r="F102" s="74"/>
      <c r="G102" s="175"/>
      <c r="H102" s="175"/>
      <c r="I102" s="74"/>
    </row>
    <row r="103" spans="2:9" x14ac:dyDescent="0.25">
      <c r="B103" s="74"/>
      <c r="C103" s="175"/>
      <c r="D103" s="175"/>
      <c r="E103" s="74"/>
      <c r="F103" s="74"/>
      <c r="G103" s="175"/>
      <c r="H103" s="175"/>
      <c r="I103" s="74"/>
    </row>
    <row r="104" spans="2:9" x14ac:dyDescent="0.25">
      <c r="B104" s="74"/>
      <c r="C104" s="175"/>
      <c r="D104" s="175"/>
      <c r="E104" s="74"/>
      <c r="F104" s="74"/>
      <c r="G104" s="175"/>
      <c r="H104" s="175"/>
      <c r="I104" s="74"/>
    </row>
    <row r="105" spans="2:9" x14ac:dyDescent="0.25">
      <c r="B105" s="74"/>
      <c r="C105" s="175"/>
      <c r="D105" s="175"/>
      <c r="E105" s="74"/>
      <c r="F105" s="74"/>
      <c r="G105" s="175"/>
      <c r="H105" s="175"/>
      <c r="I105" s="74"/>
    </row>
    <row r="106" spans="2:9" x14ac:dyDescent="0.25">
      <c r="B106" s="74"/>
      <c r="C106" s="175"/>
      <c r="D106" s="175"/>
      <c r="E106" s="74"/>
      <c r="F106" s="74"/>
      <c r="G106" s="175"/>
      <c r="H106" s="175"/>
      <c r="I106" s="74"/>
    </row>
    <row r="107" spans="2:9" x14ac:dyDescent="0.25">
      <c r="B107" s="74"/>
      <c r="C107" s="175"/>
      <c r="D107" s="175"/>
      <c r="E107" s="74"/>
      <c r="F107" s="74"/>
      <c r="G107" s="175"/>
      <c r="H107" s="175"/>
      <c r="I107" s="74"/>
    </row>
    <row r="108" spans="2:9" x14ac:dyDescent="0.25">
      <c r="B108" s="74"/>
      <c r="C108" s="175"/>
      <c r="D108" s="175"/>
      <c r="E108" s="74"/>
      <c r="F108" s="74"/>
      <c r="G108" s="175"/>
      <c r="H108" s="175"/>
      <c r="I108" s="74"/>
    </row>
    <row r="109" spans="2:9" x14ac:dyDescent="0.25">
      <c r="B109" s="74"/>
      <c r="C109" s="175"/>
      <c r="D109" s="175"/>
      <c r="E109" s="74"/>
      <c r="F109" s="74"/>
      <c r="G109" s="175"/>
      <c r="H109" s="175"/>
      <c r="I109" s="74"/>
    </row>
    <row r="110" spans="2:9" x14ac:dyDescent="0.25">
      <c r="B110" s="74"/>
      <c r="C110" s="175"/>
      <c r="D110" s="175"/>
      <c r="E110" s="74"/>
      <c r="F110" s="74"/>
      <c r="G110" s="175"/>
      <c r="H110" s="175"/>
      <c r="I110" s="74"/>
    </row>
    <row r="111" spans="2:9" x14ac:dyDescent="0.25">
      <c r="B111" s="74"/>
      <c r="C111" s="175"/>
      <c r="D111" s="175"/>
      <c r="E111" s="74"/>
      <c r="F111" s="74"/>
      <c r="G111" s="175"/>
      <c r="H111" s="175"/>
      <c r="I111" s="74"/>
    </row>
    <row r="112" spans="2:9" x14ac:dyDescent="0.25">
      <c r="B112" s="74"/>
      <c r="C112" s="175"/>
      <c r="D112" s="175"/>
      <c r="E112" s="74"/>
      <c r="F112" s="74"/>
      <c r="G112" s="175"/>
      <c r="H112" s="175"/>
      <c r="I112" s="74"/>
    </row>
    <row r="113" spans="2:9" x14ac:dyDescent="0.25">
      <c r="B113" s="74"/>
      <c r="C113" s="175"/>
      <c r="D113" s="175"/>
      <c r="E113" s="74"/>
      <c r="F113" s="74"/>
      <c r="G113" s="175"/>
      <c r="H113" s="175"/>
      <c r="I113" s="74"/>
    </row>
    <row r="114" spans="2:9" x14ac:dyDescent="0.25">
      <c r="B114" s="74"/>
      <c r="C114" s="175"/>
      <c r="D114" s="175"/>
      <c r="E114" s="74"/>
      <c r="F114" s="74"/>
      <c r="G114" s="175"/>
      <c r="H114" s="175"/>
      <c r="I114" s="74"/>
    </row>
    <row r="115" spans="2:9" x14ac:dyDescent="0.25">
      <c r="B115" s="74"/>
      <c r="C115" s="175"/>
      <c r="D115" s="175"/>
      <c r="E115" s="74"/>
      <c r="F115" s="74"/>
      <c r="G115" s="175"/>
      <c r="H115" s="175"/>
      <c r="I115" s="74"/>
    </row>
    <row r="116" spans="2:9" x14ac:dyDescent="0.25">
      <c r="B116" s="74"/>
      <c r="C116" s="175"/>
      <c r="D116" s="175"/>
      <c r="E116" s="74"/>
      <c r="F116" s="74"/>
      <c r="G116" s="175"/>
      <c r="H116" s="175"/>
      <c r="I116" s="74"/>
    </row>
    <row r="117" spans="2:9" x14ac:dyDescent="0.25">
      <c r="B117" s="74"/>
      <c r="C117" s="175"/>
      <c r="D117" s="175"/>
      <c r="E117" s="74"/>
      <c r="F117" s="74"/>
      <c r="G117" s="175"/>
      <c r="H117" s="175"/>
      <c r="I117" s="74"/>
    </row>
    <row r="118" spans="2:9" x14ac:dyDescent="0.25">
      <c r="B118" s="74"/>
      <c r="C118" s="175"/>
      <c r="D118" s="175"/>
      <c r="E118" s="74"/>
      <c r="F118" s="74"/>
      <c r="G118" s="175"/>
      <c r="H118" s="175"/>
      <c r="I118" s="74"/>
    </row>
    <row r="119" spans="2:9" x14ac:dyDescent="0.25">
      <c r="B119" s="74"/>
      <c r="C119" s="175"/>
      <c r="D119" s="175"/>
      <c r="E119" s="74"/>
      <c r="F119" s="74"/>
      <c r="G119" s="175"/>
      <c r="H119" s="175"/>
      <c r="I119" s="74"/>
    </row>
    <row r="120" spans="2:9" x14ac:dyDescent="0.25">
      <c r="B120" s="74"/>
      <c r="C120" s="175"/>
      <c r="D120" s="175"/>
      <c r="E120" s="74"/>
      <c r="F120" s="74"/>
      <c r="G120" s="175"/>
      <c r="H120" s="175"/>
      <c r="I120" s="74"/>
    </row>
    <row r="121" spans="2:9" x14ac:dyDescent="0.25">
      <c r="B121" s="74"/>
      <c r="C121" s="175"/>
      <c r="D121" s="175"/>
      <c r="E121" s="74"/>
      <c r="F121" s="74"/>
      <c r="G121" s="175"/>
      <c r="H121" s="175"/>
      <c r="I121" s="74"/>
    </row>
    <row r="122" spans="2:9" x14ac:dyDescent="0.25">
      <c r="B122" s="74"/>
      <c r="C122" s="175"/>
      <c r="D122" s="175"/>
      <c r="E122" s="74"/>
      <c r="F122" s="74"/>
      <c r="G122" s="175"/>
      <c r="H122" s="175"/>
      <c r="I122" s="74"/>
    </row>
    <row r="123" spans="2:9" x14ac:dyDescent="0.25">
      <c r="B123" s="74"/>
      <c r="C123" s="175"/>
      <c r="D123" s="175"/>
      <c r="E123" s="74"/>
      <c r="F123" s="74"/>
      <c r="G123" s="175"/>
      <c r="H123" s="175"/>
      <c r="I123" s="74"/>
    </row>
    <row r="124" spans="2:9" x14ac:dyDescent="0.25">
      <c r="B124" s="74"/>
      <c r="C124" s="175"/>
      <c r="D124" s="175"/>
      <c r="E124" s="74"/>
      <c r="F124" s="74"/>
      <c r="G124" s="175"/>
      <c r="H124" s="175"/>
      <c r="I124" s="74"/>
    </row>
    <row r="125" spans="2:9" x14ac:dyDescent="0.25">
      <c r="B125" s="74"/>
      <c r="C125" s="175"/>
      <c r="D125" s="175"/>
      <c r="E125" s="74"/>
      <c r="F125" s="74"/>
      <c r="G125" s="175"/>
      <c r="H125" s="175"/>
      <c r="I125" s="74"/>
    </row>
    <row r="126" spans="2:9" x14ac:dyDescent="0.25">
      <c r="B126" s="74"/>
      <c r="C126" s="175"/>
      <c r="D126" s="175"/>
      <c r="E126" s="74"/>
      <c r="F126" s="74"/>
      <c r="G126" s="175"/>
      <c r="H126" s="175"/>
      <c r="I126" s="74"/>
    </row>
    <row r="127" spans="2:9" x14ac:dyDescent="0.25">
      <c r="B127" s="74"/>
      <c r="C127" s="175"/>
      <c r="D127" s="175"/>
      <c r="E127" s="74"/>
      <c r="F127" s="74"/>
      <c r="G127" s="175"/>
      <c r="H127" s="175"/>
      <c r="I127" s="74"/>
    </row>
    <row r="128" spans="2:9" x14ac:dyDescent="0.25">
      <c r="B128" s="74"/>
      <c r="C128" s="175"/>
      <c r="D128" s="175"/>
      <c r="E128" s="74"/>
      <c r="F128" s="74"/>
      <c r="G128" s="175"/>
      <c r="H128" s="175"/>
      <c r="I128" s="74"/>
    </row>
    <row r="129" spans="2:9" x14ac:dyDescent="0.25">
      <c r="B129" s="74"/>
      <c r="C129" s="175"/>
      <c r="D129" s="175"/>
      <c r="E129" s="74"/>
      <c r="F129" s="74"/>
      <c r="G129" s="175"/>
      <c r="H129" s="175"/>
      <c r="I129" s="74"/>
    </row>
    <row r="130" spans="2:9" x14ac:dyDescent="0.25">
      <c r="B130" s="74"/>
      <c r="C130" s="175"/>
      <c r="D130" s="175"/>
      <c r="E130" s="74"/>
      <c r="F130" s="74"/>
      <c r="G130" s="175"/>
      <c r="H130" s="175"/>
      <c r="I130" s="74"/>
    </row>
    <row r="131" spans="2:9" x14ac:dyDescent="0.25">
      <c r="B131" s="74"/>
      <c r="C131" s="175"/>
      <c r="D131" s="175"/>
      <c r="E131" s="74"/>
      <c r="F131" s="74"/>
      <c r="G131" s="175"/>
      <c r="H131" s="175"/>
      <c r="I131" s="74"/>
    </row>
    <row r="132" spans="2:9" x14ac:dyDescent="0.25">
      <c r="B132" s="74"/>
      <c r="C132" s="175"/>
      <c r="D132" s="175"/>
      <c r="E132" s="74"/>
      <c r="F132" s="74"/>
      <c r="G132" s="175"/>
      <c r="H132" s="175"/>
      <c r="I132" s="74"/>
    </row>
    <row r="133" spans="2:9" x14ac:dyDescent="0.25">
      <c r="B133" s="74"/>
      <c r="C133" s="175"/>
      <c r="D133" s="175"/>
      <c r="E133" s="74"/>
      <c r="F133" s="74"/>
      <c r="G133" s="175"/>
      <c r="H133" s="175"/>
      <c r="I133" s="74"/>
    </row>
    <row r="134" spans="2:9" x14ac:dyDescent="0.25">
      <c r="B134" s="74"/>
      <c r="C134" s="175"/>
      <c r="D134" s="175"/>
      <c r="E134" s="74"/>
      <c r="F134" s="74"/>
      <c r="G134" s="175"/>
      <c r="H134" s="175"/>
      <c r="I134" s="74"/>
    </row>
    <row r="135" spans="2:9" x14ac:dyDescent="0.25">
      <c r="B135" s="74"/>
      <c r="C135" s="175"/>
      <c r="D135" s="175"/>
      <c r="E135" s="74"/>
      <c r="F135" s="74"/>
      <c r="G135" s="175"/>
      <c r="H135" s="175"/>
      <c r="I135" s="74"/>
    </row>
    <row r="136" spans="2:9" x14ac:dyDescent="0.25">
      <c r="B136" s="74"/>
      <c r="C136" s="175"/>
      <c r="D136" s="175"/>
      <c r="E136" s="74"/>
      <c r="F136" s="74"/>
      <c r="G136" s="175"/>
      <c r="H136" s="175"/>
      <c r="I136" s="74"/>
    </row>
    <row r="137" spans="2:9" x14ac:dyDescent="0.25">
      <c r="B137" s="74"/>
      <c r="C137" s="175"/>
      <c r="D137" s="175"/>
      <c r="E137" s="74"/>
      <c r="F137" s="74"/>
      <c r="G137" s="175"/>
      <c r="H137" s="175"/>
      <c r="I137" s="74"/>
    </row>
    <row r="138" spans="2:9" x14ac:dyDescent="0.25">
      <c r="B138" s="74"/>
      <c r="C138" s="175"/>
      <c r="D138" s="175"/>
      <c r="E138" s="74"/>
      <c r="F138" s="74"/>
      <c r="G138" s="175"/>
      <c r="H138" s="175"/>
      <c r="I138" s="74"/>
    </row>
    <row r="139" spans="2:9" x14ac:dyDescent="0.25">
      <c r="B139" s="74"/>
      <c r="C139" s="175"/>
      <c r="D139" s="175"/>
      <c r="E139" s="74"/>
      <c r="F139" s="74"/>
      <c r="G139" s="175"/>
      <c r="H139" s="175"/>
      <c r="I139" s="74"/>
    </row>
    <row r="140" spans="2:9" x14ac:dyDescent="0.25">
      <c r="B140" s="74"/>
      <c r="C140" s="175"/>
      <c r="D140" s="175"/>
      <c r="E140" s="74"/>
      <c r="F140" s="74"/>
      <c r="G140" s="175"/>
      <c r="H140" s="175"/>
      <c r="I140" s="74"/>
    </row>
    <row r="141" spans="2:9" x14ac:dyDescent="0.25">
      <c r="B141" s="74"/>
      <c r="C141" s="175"/>
      <c r="D141" s="175"/>
      <c r="E141" s="74"/>
      <c r="F141" s="74"/>
      <c r="G141" s="175"/>
      <c r="H141" s="175"/>
      <c r="I141" s="74"/>
    </row>
    <row r="142" spans="2:9" x14ac:dyDescent="0.25">
      <c r="B142" s="74"/>
      <c r="C142" s="175"/>
      <c r="D142" s="175"/>
      <c r="E142" s="74"/>
      <c r="F142" s="74"/>
      <c r="G142" s="175"/>
      <c r="H142" s="175"/>
      <c r="I142" s="74"/>
    </row>
    <row r="143" spans="2:9" x14ac:dyDescent="0.25">
      <c r="B143" s="74"/>
      <c r="C143" s="175"/>
      <c r="D143" s="175"/>
      <c r="E143" s="74"/>
      <c r="F143" s="74"/>
      <c r="G143" s="175"/>
      <c r="H143" s="175"/>
      <c r="I143" s="74"/>
    </row>
    <row r="144" spans="2:9" x14ac:dyDescent="0.25">
      <c r="B144" s="74"/>
      <c r="C144" s="175"/>
      <c r="D144" s="175"/>
      <c r="E144" s="74"/>
      <c r="F144" s="74"/>
      <c r="G144" s="175"/>
      <c r="H144" s="175"/>
      <c r="I144" s="74"/>
    </row>
    <row r="145" spans="2:9" x14ac:dyDescent="0.25">
      <c r="B145" s="74"/>
      <c r="C145" s="175"/>
      <c r="D145" s="175"/>
      <c r="E145" s="74"/>
      <c r="F145" s="74"/>
      <c r="G145" s="175"/>
      <c r="H145" s="175"/>
      <c r="I145" s="74"/>
    </row>
    <row r="146" spans="2:9" x14ac:dyDescent="0.25">
      <c r="B146" s="74"/>
      <c r="C146" s="175"/>
      <c r="D146" s="175"/>
      <c r="E146" s="74"/>
      <c r="F146" s="74"/>
      <c r="G146" s="175"/>
      <c r="H146" s="175"/>
      <c r="I146" s="74"/>
    </row>
    <row r="147" spans="2:9" x14ac:dyDescent="0.25">
      <c r="B147" s="74"/>
      <c r="C147" s="175"/>
      <c r="D147" s="175"/>
      <c r="E147" s="74"/>
      <c r="F147" s="74"/>
      <c r="G147" s="175"/>
      <c r="H147" s="175"/>
      <c r="I147" s="74"/>
    </row>
    <row r="148" spans="2:9" x14ac:dyDescent="0.25">
      <c r="B148" s="74"/>
      <c r="C148" s="175"/>
      <c r="D148" s="175"/>
      <c r="E148" s="74"/>
      <c r="F148" s="74"/>
      <c r="G148" s="175"/>
      <c r="H148" s="175"/>
      <c r="I148" s="74"/>
    </row>
    <row r="149" spans="2:9" x14ac:dyDescent="0.25">
      <c r="B149" s="74"/>
      <c r="C149" s="175"/>
      <c r="D149" s="175"/>
      <c r="E149" s="74"/>
      <c r="F149" s="74"/>
      <c r="G149" s="175"/>
      <c r="H149" s="175"/>
      <c r="I149" s="74"/>
    </row>
    <row r="150" spans="2:9" x14ac:dyDescent="0.25">
      <c r="B150" s="74"/>
      <c r="C150" s="175"/>
      <c r="D150" s="175"/>
      <c r="E150" s="74"/>
      <c r="F150" s="74"/>
      <c r="G150" s="175"/>
      <c r="H150" s="175"/>
      <c r="I150" s="74"/>
    </row>
    <row r="151" spans="2:9" x14ac:dyDescent="0.25">
      <c r="B151" s="74"/>
      <c r="C151" s="175"/>
      <c r="D151" s="175"/>
      <c r="E151" s="74"/>
      <c r="F151" s="74"/>
      <c r="G151" s="175"/>
      <c r="H151" s="175"/>
      <c r="I151" s="74"/>
    </row>
    <row r="152" spans="2:9" x14ac:dyDescent="0.25">
      <c r="B152" s="74"/>
      <c r="C152" s="175"/>
      <c r="D152" s="175"/>
      <c r="E152" s="74"/>
      <c r="F152" s="74"/>
      <c r="G152" s="175"/>
      <c r="H152" s="175"/>
      <c r="I152" s="74"/>
    </row>
    <row r="153" spans="2:9" x14ac:dyDescent="0.25">
      <c r="B153" s="74"/>
      <c r="C153" s="175"/>
      <c r="D153" s="175"/>
      <c r="E153" s="74"/>
      <c r="F153" s="74"/>
      <c r="G153" s="175"/>
      <c r="H153" s="175"/>
      <c r="I153" s="74"/>
    </row>
    <row r="154" spans="2:9" x14ac:dyDescent="0.25">
      <c r="B154" s="74"/>
      <c r="C154" s="175"/>
      <c r="D154" s="175"/>
      <c r="E154" s="74"/>
      <c r="F154" s="74"/>
      <c r="G154" s="175"/>
      <c r="H154" s="175"/>
      <c r="I154" s="74"/>
    </row>
    <row r="155" spans="2:9" x14ac:dyDescent="0.25">
      <c r="B155" s="74"/>
      <c r="C155" s="175"/>
      <c r="D155" s="175"/>
      <c r="E155" s="74"/>
      <c r="F155" s="74"/>
      <c r="G155" s="175"/>
      <c r="H155" s="175"/>
      <c r="I155" s="74"/>
    </row>
    <row r="156" spans="2:9" x14ac:dyDescent="0.25">
      <c r="B156" s="74"/>
      <c r="C156" s="175"/>
      <c r="D156" s="175"/>
      <c r="E156" s="74"/>
      <c r="F156" s="74"/>
      <c r="G156" s="175"/>
      <c r="H156" s="175"/>
      <c r="I156" s="74"/>
    </row>
    <row r="157" spans="2:9" x14ac:dyDescent="0.25">
      <c r="B157" s="74"/>
      <c r="C157" s="175"/>
      <c r="D157" s="175"/>
      <c r="E157" s="74"/>
      <c r="F157" s="74"/>
      <c r="G157" s="175"/>
      <c r="H157" s="175"/>
      <c r="I157" s="74"/>
    </row>
    <row r="158" spans="2:9" x14ac:dyDescent="0.25">
      <c r="B158" s="74"/>
      <c r="C158" s="175"/>
      <c r="D158" s="175"/>
      <c r="E158" s="74"/>
      <c r="F158" s="74"/>
      <c r="G158" s="175"/>
      <c r="H158" s="175"/>
      <c r="I158" s="74"/>
    </row>
    <row r="159" spans="2:9" x14ac:dyDescent="0.25">
      <c r="B159" s="74"/>
      <c r="C159" s="175"/>
      <c r="D159" s="175"/>
      <c r="E159" s="74"/>
      <c r="F159" s="74"/>
      <c r="G159" s="175"/>
      <c r="H159" s="175"/>
      <c r="I159" s="74"/>
    </row>
    <row r="160" spans="2:9" x14ac:dyDescent="0.25">
      <c r="B160" s="74"/>
      <c r="C160" s="175"/>
      <c r="D160" s="175"/>
      <c r="E160" s="74"/>
      <c r="F160" s="74"/>
      <c r="G160" s="175"/>
      <c r="H160" s="175"/>
      <c r="I160" s="74"/>
    </row>
    <row r="161" spans="2:9" x14ac:dyDescent="0.25">
      <c r="B161" s="74"/>
      <c r="C161" s="175"/>
      <c r="D161" s="175"/>
      <c r="E161" s="74"/>
      <c r="F161" s="74"/>
      <c r="G161" s="175"/>
      <c r="H161" s="175"/>
      <c r="I161" s="74"/>
    </row>
    <row r="162" spans="2:9" x14ac:dyDescent="0.25">
      <c r="B162" s="74"/>
      <c r="C162" s="175"/>
      <c r="D162" s="175"/>
      <c r="E162" s="74"/>
      <c r="F162" s="74"/>
      <c r="G162" s="175"/>
      <c r="H162" s="175"/>
      <c r="I162" s="74"/>
    </row>
    <row r="163" spans="2:9" x14ac:dyDescent="0.25">
      <c r="B163" s="74"/>
      <c r="C163" s="175"/>
      <c r="D163" s="175"/>
      <c r="E163" s="74"/>
      <c r="F163" s="74"/>
      <c r="G163" s="175"/>
      <c r="H163" s="175"/>
      <c r="I163" s="74"/>
    </row>
    <row r="164" spans="2:9" x14ac:dyDescent="0.25">
      <c r="B164" s="74"/>
      <c r="C164" s="175"/>
      <c r="D164" s="175"/>
      <c r="E164" s="74"/>
      <c r="F164" s="74"/>
      <c r="G164" s="175"/>
      <c r="H164" s="175"/>
      <c r="I164" s="74"/>
    </row>
    <row r="165" spans="2:9" x14ac:dyDescent="0.25">
      <c r="B165" s="74"/>
      <c r="C165" s="175"/>
      <c r="D165" s="175"/>
      <c r="E165" s="74"/>
      <c r="F165" s="74"/>
      <c r="G165" s="175"/>
      <c r="H165" s="175"/>
      <c r="I165" s="74"/>
    </row>
    <row r="166" spans="2:9" x14ac:dyDescent="0.25">
      <c r="B166" s="74"/>
      <c r="C166" s="175"/>
      <c r="D166" s="175"/>
      <c r="E166" s="74"/>
      <c r="F166" s="74"/>
      <c r="G166" s="175"/>
      <c r="H166" s="175"/>
      <c r="I166" s="74"/>
    </row>
    <row r="167" spans="2:9" x14ac:dyDescent="0.25">
      <c r="B167" s="74"/>
      <c r="C167" s="175"/>
      <c r="D167" s="175"/>
      <c r="E167" s="74"/>
      <c r="F167" s="74"/>
      <c r="G167" s="175"/>
      <c r="H167" s="175"/>
      <c r="I167" s="74"/>
    </row>
    <row r="168" spans="2:9" x14ac:dyDescent="0.25">
      <c r="B168" s="74"/>
      <c r="C168" s="175"/>
      <c r="D168" s="175"/>
      <c r="E168" s="74"/>
      <c r="F168" s="74"/>
      <c r="G168" s="175"/>
      <c r="H168" s="175"/>
      <c r="I168" s="74"/>
    </row>
    <row r="169" spans="2:9" x14ac:dyDescent="0.25">
      <c r="B169" s="74"/>
      <c r="C169" s="175"/>
      <c r="D169" s="175"/>
      <c r="E169" s="74"/>
      <c r="F169" s="74"/>
      <c r="G169" s="175"/>
      <c r="H169" s="175"/>
      <c r="I169" s="74"/>
    </row>
    <row r="170" spans="2:9" x14ac:dyDescent="0.25">
      <c r="B170" s="74"/>
      <c r="C170" s="175"/>
      <c r="D170" s="175"/>
      <c r="E170" s="74"/>
      <c r="F170" s="74"/>
      <c r="G170" s="175"/>
      <c r="H170" s="175"/>
      <c r="I170" s="74"/>
    </row>
    <row r="171" spans="2:9" x14ac:dyDescent="0.25">
      <c r="B171" s="74"/>
      <c r="C171" s="175"/>
      <c r="D171" s="175"/>
      <c r="E171" s="74"/>
      <c r="F171" s="74"/>
      <c r="G171" s="175"/>
      <c r="H171" s="175"/>
      <c r="I171" s="74"/>
    </row>
    <row r="172" spans="2:9" x14ac:dyDescent="0.25">
      <c r="B172" s="74"/>
      <c r="C172" s="175"/>
      <c r="D172" s="175"/>
      <c r="E172" s="74"/>
      <c r="F172" s="74"/>
      <c r="G172" s="175"/>
      <c r="H172" s="175"/>
      <c r="I172" s="74"/>
    </row>
    <row r="173" spans="2:9" x14ac:dyDescent="0.25">
      <c r="B173" s="74"/>
      <c r="C173" s="175"/>
      <c r="D173" s="175"/>
      <c r="E173" s="74"/>
      <c r="F173" s="74"/>
      <c r="G173" s="175"/>
      <c r="H173" s="175"/>
      <c r="I173" s="74"/>
    </row>
    <row r="174" spans="2:9" x14ac:dyDescent="0.25">
      <c r="B174" s="74"/>
      <c r="C174" s="175"/>
      <c r="D174" s="175"/>
      <c r="E174" s="74"/>
      <c r="F174" s="74"/>
      <c r="G174" s="175"/>
      <c r="H174" s="175"/>
      <c r="I174" s="74"/>
    </row>
    <row r="175" spans="2:9" x14ac:dyDescent="0.25">
      <c r="B175" s="74"/>
      <c r="C175" s="175"/>
      <c r="D175" s="175"/>
      <c r="E175" s="74"/>
      <c r="F175" s="74"/>
      <c r="G175" s="175"/>
      <c r="H175" s="175"/>
      <c r="I175" s="74"/>
    </row>
    <row r="176" spans="2:9" x14ac:dyDescent="0.25">
      <c r="B176" s="74"/>
      <c r="C176" s="175"/>
      <c r="D176" s="175"/>
      <c r="E176" s="74"/>
      <c r="F176" s="74"/>
      <c r="G176" s="175"/>
      <c r="H176" s="175"/>
      <c r="I176" s="74"/>
    </row>
    <row r="177" spans="2:9" x14ac:dyDescent="0.25">
      <c r="B177" s="74"/>
      <c r="C177" s="175"/>
      <c r="D177" s="175"/>
      <c r="E177" s="74"/>
      <c r="F177" s="74"/>
      <c r="G177" s="175"/>
      <c r="H177" s="175"/>
      <c r="I177" s="74"/>
    </row>
    <row r="178" spans="2:9" x14ac:dyDescent="0.25">
      <c r="B178" s="74"/>
      <c r="C178" s="175"/>
      <c r="D178" s="175"/>
      <c r="E178" s="74"/>
      <c r="F178" s="74"/>
      <c r="G178" s="175"/>
      <c r="H178" s="175"/>
      <c r="I178" s="74"/>
    </row>
    <row r="179" spans="2:9" x14ac:dyDescent="0.25">
      <c r="B179" s="74"/>
      <c r="C179" s="175"/>
      <c r="D179" s="175"/>
      <c r="E179" s="74"/>
      <c r="F179" s="74"/>
      <c r="G179" s="175"/>
      <c r="H179" s="175"/>
      <c r="I179" s="74"/>
    </row>
    <row r="180" spans="2:9" x14ac:dyDescent="0.25">
      <c r="B180" s="74"/>
      <c r="C180" s="175"/>
      <c r="D180" s="175"/>
      <c r="E180" s="74"/>
      <c r="F180" s="74"/>
      <c r="G180" s="175"/>
      <c r="H180" s="175"/>
      <c r="I180" s="74"/>
    </row>
    <row r="181" spans="2:9" x14ac:dyDescent="0.25">
      <c r="B181" s="74"/>
      <c r="C181" s="175"/>
      <c r="D181" s="175"/>
      <c r="E181" s="74"/>
      <c r="F181" s="74"/>
      <c r="G181" s="175"/>
      <c r="H181" s="175"/>
      <c r="I181" s="74"/>
    </row>
    <row r="182" spans="2:9" x14ac:dyDescent="0.25">
      <c r="B182" s="74"/>
      <c r="C182" s="175"/>
      <c r="D182" s="175"/>
      <c r="E182" s="74"/>
      <c r="F182" s="74"/>
      <c r="G182" s="175"/>
      <c r="H182" s="175"/>
      <c r="I182" s="74"/>
    </row>
    <row r="183" spans="2:9" x14ac:dyDescent="0.25">
      <c r="B183" s="74"/>
      <c r="C183" s="175"/>
      <c r="D183" s="175"/>
      <c r="E183" s="74"/>
      <c r="F183" s="74"/>
      <c r="G183" s="175"/>
      <c r="H183" s="175"/>
      <c r="I183" s="74"/>
    </row>
    <row r="184" spans="2:9" x14ac:dyDescent="0.25">
      <c r="B184" s="74"/>
      <c r="C184" s="175"/>
      <c r="D184" s="175"/>
      <c r="E184" s="74"/>
      <c r="F184" s="74"/>
      <c r="G184" s="175"/>
      <c r="H184" s="175"/>
      <c r="I184" s="74"/>
    </row>
    <row r="185" spans="2:9" x14ac:dyDescent="0.25">
      <c r="B185" s="74"/>
      <c r="C185" s="175"/>
      <c r="D185" s="175"/>
      <c r="E185" s="74"/>
      <c r="F185" s="74"/>
      <c r="G185" s="175"/>
      <c r="H185" s="175"/>
      <c r="I185" s="74"/>
    </row>
    <row r="186" spans="2:9" x14ac:dyDescent="0.25">
      <c r="B186" s="74"/>
      <c r="C186" s="175"/>
      <c r="D186" s="175"/>
      <c r="E186" s="74"/>
      <c r="F186" s="74"/>
      <c r="G186" s="175"/>
      <c r="H186" s="175"/>
      <c r="I186" s="74"/>
    </row>
    <row r="187" spans="2:9" x14ac:dyDescent="0.25">
      <c r="B187" s="74"/>
      <c r="C187" s="175"/>
      <c r="D187" s="175"/>
      <c r="E187" s="74"/>
      <c r="F187" s="74"/>
      <c r="G187" s="175"/>
      <c r="H187" s="175"/>
      <c r="I187" s="74"/>
    </row>
    <row r="188" spans="2:9" x14ac:dyDescent="0.25">
      <c r="B188" s="74"/>
      <c r="C188" s="175"/>
      <c r="D188" s="175"/>
      <c r="E188" s="74"/>
      <c r="F188" s="74"/>
      <c r="G188" s="175"/>
      <c r="H188" s="175"/>
      <c r="I188" s="74"/>
    </row>
    <row r="189" spans="2:9" x14ac:dyDescent="0.25">
      <c r="B189" s="74"/>
      <c r="C189" s="175"/>
      <c r="D189" s="175"/>
      <c r="E189" s="74"/>
      <c r="F189" s="74"/>
      <c r="G189" s="175"/>
      <c r="H189" s="175"/>
      <c r="I189" s="74"/>
    </row>
    <row r="190" spans="2:9" x14ac:dyDescent="0.25">
      <c r="B190" s="74"/>
      <c r="C190" s="175"/>
      <c r="D190" s="175"/>
      <c r="E190" s="74"/>
      <c r="F190" s="74"/>
      <c r="G190" s="175"/>
      <c r="H190" s="175"/>
      <c r="I190" s="74"/>
    </row>
    <row r="191" spans="2:9" x14ac:dyDescent="0.25">
      <c r="B191" s="74"/>
      <c r="C191" s="175"/>
      <c r="D191" s="175"/>
      <c r="E191" s="74"/>
      <c r="F191" s="74"/>
      <c r="G191" s="175"/>
      <c r="H191" s="175"/>
      <c r="I191" s="74"/>
    </row>
    <row r="192" spans="2:9" x14ac:dyDescent="0.25">
      <c r="B192" s="74"/>
      <c r="C192" s="175"/>
      <c r="D192" s="175"/>
      <c r="E192" s="74"/>
      <c r="F192" s="74"/>
      <c r="G192" s="175"/>
      <c r="H192" s="175"/>
      <c r="I192" s="74"/>
    </row>
    <row r="193" spans="2:9" x14ac:dyDescent="0.25">
      <c r="B193" s="74"/>
      <c r="C193" s="175"/>
      <c r="D193" s="175"/>
      <c r="E193" s="74"/>
      <c r="F193" s="74"/>
      <c r="G193" s="175"/>
      <c r="H193" s="175"/>
      <c r="I193" s="74"/>
    </row>
    <row r="194" spans="2:9" x14ac:dyDescent="0.25">
      <c r="B194" s="74"/>
      <c r="C194" s="175"/>
      <c r="D194" s="175"/>
      <c r="E194" s="74"/>
      <c r="F194" s="74"/>
      <c r="G194" s="175"/>
      <c r="H194" s="175"/>
      <c r="I194" s="74"/>
    </row>
    <row r="195" spans="2:9" x14ac:dyDescent="0.25">
      <c r="B195" s="74"/>
      <c r="C195" s="175"/>
      <c r="D195" s="175"/>
      <c r="E195" s="74"/>
      <c r="F195" s="74"/>
      <c r="G195" s="175"/>
      <c r="H195" s="175"/>
      <c r="I195" s="74"/>
    </row>
    <row r="196" spans="2:9" x14ac:dyDescent="0.25">
      <c r="B196" s="74"/>
      <c r="C196" s="175"/>
      <c r="D196" s="175"/>
      <c r="E196" s="74"/>
      <c r="F196" s="74"/>
      <c r="G196" s="175"/>
      <c r="H196" s="175"/>
      <c r="I196" s="74"/>
    </row>
    <row r="197" spans="2:9" x14ac:dyDescent="0.25">
      <c r="B197" s="74"/>
      <c r="C197" s="175"/>
      <c r="D197" s="175"/>
      <c r="E197" s="74"/>
      <c r="F197" s="74"/>
      <c r="G197" s="175"/>
      <c r="H197" s="175"/>
      <c r="I197" s="74"/>
    </row>
    <row r="198" spans="2:9" x14ac:dyDescent="0.25">
      <c r="B198" s="74"/>
      <c r="C198" s="175"/>
      <c r="D198" s="175"/>
      <c r="E198" s="74"/>
      <c r="F198" s="74"/>
      <c r="G198" s="175"/>
      <c r="H198" s="175"/>
      <c r="I198" s="74"/>
    </row>
    <row r="199" spans="2:9" x14ac:dyDescent="0.25">
      <c r="B199" s="74"/>
      <c r="C199" s="175"/>
      <c r="D199" s="175"/>
      <c r="E199" s="74"/>
      <c r="F199" s="74"/>
      <c r="G199" s="175"/>
      <c r="H199" s="175"/>
      <c r="I199" s="74"/>
    </row>
    <row r="200" spans="2:9" x14ac:dyDescent="0.25">
      <c r="B200" s="74"/>
      <c r="C200" s="175"/>
      <c r="D200" s="175"/>
      <c r="E200" s="74"/>
      <c r="F200" s="74"/>
      <c r="G200" s="175"/>
      <c r="H200" s="175"/>
      <c r="I200" s="74"/>
    </row>
    <row r="201" spans="2:9" x14ac:dyDescent="0.25">
      <c r="B201" s="74"/>
      <c r="C201" s="175"/>
      <c r="D201" s="175"/>
      <c r="E201" s="74"/>
      <c r="F201" s="74"/>
      <c r="G201" s="175"/>
      <c r="H201" s="175"/>
      <c r="I201" s="74"/>
    </row>
    <row r="202" spans="2:9" x14ac:dyDescent="0.25">
      <c r="B202" s="74"/>
      <c r="C202" s="175"/>
      <c r="D202" s="175"/>
      <c r="E202" s="74"/>
      <c r="F202" s="74"/>
      <c r="G202" s="175"/>
      <c r="H202" s="175"/>
      <c r="I202" s="74"/>
    </row>
    <row r="203" spans="2:9" x14ac:dyDescent="0.25">
      <c r="B203" s="74"/>
      <c r="C203" s="175"/>
      <c r="D203" s="175"/>
      <c r="E203" s="74"/>
      <c r="F203" s="74"/>
      <c r="G203" s="175"/>
      <c r="H203" s="175"/>
      <c r="I203" s="74"/>
    </row>
    <row r="204" spans="2:9" x14ac:dyDescent="0.25">
      <c r="B204" s="74"/>
      <c r="C204" s="175"/>
      <c r="D204" s="175"/>
      <c r="E204" s="74"/>
      <c r="F204" s="74"/>
      <c r="G204" s="175"/>
      <c r="H204" s="175"/>
      <c r="I204" s="74"/>
    </row>
    <row r="205" spans="2:9" x14ac:dyDescent="0.25">
      <c r="B205" s="74"/>
      <c r="C205" s="175"/>
      <c r="D205" s="175"/>
      <c r="E205" s="74"/>
      <c r="F205" s="74"/>
      <c r="G205" s="175"/>
      <c r="H205" s="175"/>
      <c r="I205" s="74"/>
    </row>
    <row r="206" spans="2:9" x14ac:dyDescent="0.25">
      <c r="B206" s="74"/>
      <c r="C206" s="175"/>
      <c r="D206" s="175"/>
      <c r="E206" s="74"/>
      <c r="F206" s="74"/>
      <c r="G206" s="175"/>
      <c r="H206" s="175"/>
      <c r="I206" s="74"/>
    </row>
    <row r="207" spans="2:9" x14ac:dyDescent="0.25">
      <c r="B207" s="74"/>
      <c r="C207" s="175"/>
      <c r="D207" s="175"/>
      <c r="E207" s="74"/>
      <c r="F207" s="74"/>
      <c r="G207" s="175"/>
      <c r="H207" s="175"/>
      <c r="I207" s="74"/>
    </row>
    <row r="208" spans="2:9" x14ac:dyDescent="0.25">
      <c r="B208" s="74"/>
      <c r="C208" s="175"/>
      <c r="D208" s="175"/>
      <c r="E208" s="74"/>
      <c r="F208" s="74"/>
      <c r="G208" s="175"/>
      <c r="H208" s="175"/>
      <c r="I208" s="74"/>
    </row>
    <row r="209" spans="2:9" x14ac:dyDescent="0.25">
      <c r="B209" s="74"/>
      <c r="C209" s="175"/>
      <c r="D209" s="175"/>
      <c r="E209" s="74"/>
      <c r="F209" s="74"/>
      <c r="G209" s="175"/>
      <c r="H209" s="175"/>
      <c r="I209" s="74"/>
    </row>
    <row r="210" spans="2:9" x14ac:dyDescent="0.25">
      <c r="B210" s="74"/>
      <c r="C210" s="175"/>
      <c r="D210" s="175"/>
      <c r="E210" s="74"/>
      <c r="F210" s="74"/>
      <c r="G210" s="175"/>
      <c r="H210" s="175"/>
      <c r="I210" s="74"/>
    </row>
    <row r="211" spans="2:9" x14ac:dyDescent="0.25">
      <c r="B211" s="74"/>
      <c r="C211" s="175"/>
      <c r="D211" s="175"/>
      <c r="E211" s="74"/>
      <c r="F211" s="74"/>
      <c r="G211" s="175"/>
      <c r="H211" s="175"/>
      <c r="I211" s="74"/>
    </row>
    <row r="212" spans="2:9" x14ac:dyDescent="0.25">
      <c r="B212" s="74"/>
      <c r="C212" s="175"/>
      <c r="D212" s="175"/>
      <c r="E212" s="74"/>
      <c r="F212" s="74"/>
      <c r="G212" s="175"/>
      <c r="H212" s="175"/>
      <c r="I212" s="74"/>
    </row>
    <row r="213" spans="2:9" x14ac:dyDescent="0.25">
      <c r="B213" s="74"/>
      <c r="C213" s="175"/>
      <c r="D213" s="175"/>
      <c r="E213" s="74"/>
      <c r="F213" s="74"/>
      <c r="G213" s="175"/>
      <c r="H213" s="175"/>
      <c r="I213" s="74"/>
    </row>
    <row r="214" spans="2:9" x14ac:dyDescent="0.25">
      <c r="B214" s="74"/>
      <c r="C214" s="175"/>
      <c r="D214" s="175"/>
      <c r="E214" s="74"/>
      <c r="F214" s="74"/>
      <c r="G214" s="175"/>
      <c r="H214" s="175"/>
      <c r="I214" s="74"/>
    </row>
    <row r="215" spans="2:9" x14ac:dyDescent="0.25">
      <c r="B215" s="74"/>
      <c r="C215" s="175"/>
      <c r="D215" s="175"/>
      <c r="E215" s="74"/>
      <c r="F215" s="74"/>
      <c r="G215" s="175"/>
      <c r="H215" s="175"/>
      <c r="I215" s="74"/>
    </row>
    <row r="216" spans="2:9" x14ac:dyDescent="0.25">
      <c r="B216" s="74"/>
      <c r="C216" s="175"/>
      <c r="D216" s="175"/>
      <c r="E216" s="74"/>
      <c r="F216" s="74"/>
      <c r="G216" s="175"/>
      <c r="H216" s="175"/>
      <c r="I216" s="74"/>
    </row>
    <row r="217" spans="2:9" x14ac:dyDescent="0.25">
      <c r="B217" s="74"/>
      <c r="C217" s="175"/>
      <c r="D217" s="175"/>
      <c r="E217" s="74"/>
      <c r="F217" s="74"/>
      <c r="G217" s="175"/>
      <c r="H217" s="175"/>
      <c r="I217" s="74"/>
    </row>
    <row r="218" spans="2:9" x14ac:dyDescent="0.25">
      <c r="B218" s="74"/>
      <c r="C218" s="175"/>
      <c r="D218" s="175"/>
      <c r="E218" s="74"/>
      <c r="F218" s="74"/>
      <c r="G218" s="175"/>
      <c r="H218" s="175"/>
      <c r="I218" s="74"/>
    </row>
    <row r="219" spans="2:9" x14ac:dyDescent="0.25">
      <c r="B219" s="74"/>
      <c r="C219" s="175"/>
      <c r="D219" s="175"/>
      <c r="E219" s="74"/>
      <c r="F219" s="74"/>
      <c r="G219" s="175"/>
      <c r="H219" s="175"/>
      <c r="I219" s="74"/>
    </row>
    <row r="220" spans="2:9" x14ac:dyDescent="0.25">
      <c r="B220" s="74"/>
      <c r="C220" s="175"/>
      <c r="D220" s="175"/>
      <c r="E220" s="74"/>
      <c r="F220" s="74"/>
      <c r="G220" s="175"/>
      <c r="H220" s="175"/>
      <c r="I220" s="74"/>
    </row>
    <row r="221" spans="2:9" x14ac:dyDescent="0.25">
      <c r="B221" s="74"/>
      <c r="C221" s="175"/>
      <c r="D221" s="175"/>
      <c r="E221" s="74"/>
      <c r="F221" s="74"/>
      <c r="G221" s="175"/>
      <c r="H221" s="175"/>
      <c r="I221" s="74"/>
    </row>
  </sheetData>
  <mergeCells count="5">
    <mergeCell ref="AH38:AM38"/>
    <mergeCell ref="AO57:AS57"/>
    <mergeCell ref="AT57:AW57"/>
    <mergeCell ref="AH59:AM59"/>
    <mergeCell ref="AY64:BA64"/>
  </mergeCells>
  <pageMargins left="0.7" right="0.7" top="0.78740157499999996" bottom="0.78740157499999996" header="0.3" footer="0.3"/>
  <pageSetup paperSize="9" scale="7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88C8-B3D4-4586-B241-496D7E9F41A5}">
  <sheetPr>
    <tabColor theme="6"/>
    <pageSetUpPr fitToPage="1"/>
  </sheetPr>
  <dimension ref="B2:BE218"/>
  <sheetViews>
    <sheetView showGridLines="0" zoomScaleNormal="100" workbookViewId="0"/>
  </sheetViews>
  <sheetFormatPr baseColWidth="10" defaultColWidth="11.25" defaultRowHeight="15.75" x14ac:dyDescent="0.25"/>
  <cols>
    <col min="1" max="1" width="3.625" style="4" customWidth="1"/>
    <col min="2" max="2" width="40.625" style="4" customWidth="1"/>
    <col min="3" max="4" width="18.625" style="5" customWidth="1"/>
    <col min="5" max="5" width="2.5" style="4" customWidth="1"/>
    <col min="6" max="6" width="40.625" style="4" customWidth="1"/>
    <col min="7" max="8" width="18.625" style="5" customWidth="1"/>
    <col min="9" max="9" width="11.25" style="4"/>
    <col min="10" max="10" width="29.625" style="4" customWidth="1"/>
    <col min="11" max="11" width="26.5" style="4" customWidth="1"/>
    <col min="12" max="12" width="26.25" style="4" customWidth="1"/>
    <col min="13" max="13" width="25.125" style="4" customWidth="1"/>
    <col min="14" max="14" width="17.75" style="4" customWidth="1"/>
    <col min="15" max="15" width="11.25" style="4"/>
    <col min="16" max="16" width="31.75" style="4" customWidth="1"/>
    <col min="17" max="24" width="13.625" style="4" customWidth="1"/>
    <col min="25" max="25" width="11.25" style="4"/>
    <col min="26" max="26" width="28.625" style="4" customWidth="1"/>
    <col min="27" max="28" width="15.625" style="4" customWidth="1"/>
    <col min="29" max="29" width="4.5" style="4" customWidth="1"/>
    <col min="30" max="30" width="26.25" style="4" customWidth="1"/>
    <col min="31" max="32" width="15.625" style="4" customWidth="1"/>
    <col min="33" max="33" width="19" style="4" customWidth="1"/>
    <col min="34" max="34" width="37.625" style="4" customWidth="1"/>
    <col min="35" max="35" width="31.125" style="4" customWidth="1"/>
    <col min="36" max="36" width="62.75" style="4" customWidth="1"/>
    <col min="37" max="37" width="20.25" style="4" customWidth="1"/>
    <col min="38" max="38" width="24.625" style="4" customWidth="1"/>
    <col min="39" max="39" width="27.5" style="4" customWidth="1"/>
    <col min="40" max="40" width="11.25" style="60"/>
    <col min="41" max="41" width="17.625" style="4" customWidth="1"/>
    <col min="42" max="49" width="13.625" style="4" customWidth="1"/>
    <col min="50" max="50" width="4.75" style="4" customWidth="1"/>
    <col min="51" max="51" width="51.625" style="4" customWidth="1"/>
    <col min="52" max="53" width="25.625" style="4" customWidth="1"/>
    <col min="54" max="16384" width="11.25" style="4"/>
  </cols>
  <sheetData>
    <row r="2" spans="2:57" ht="18.75" customHeight="1" thickBot="1" x14ac:dyDescent="0.3">
      <c r="B2" s="299" t="s">
        <v>401</v>
      </c>
      <c r="C2" s="708">
        <v>2021</v>
      </c>
      <c r="D2" s="708">
        <v>2022</v>
      </c>
      <c r="E2" s="710"/>
      <c r="F2" s="709" t="s">
        <v>364</v>
      </c>
      <c r="G2" s="708">
        <v>2021</v>
      </c>
      <c r="H2" s="708">
        <v>2022</v>
      </c>
      <c r="I2" s="60"/>
      <c r="J2" s="571"/>
      <c r="K2" s="571"/>
      <c r="L2" s="571"/>
      <c r="M2" s="571"/>
      <c r="N2" s="571"/>
      <c r="AH2" s="60"/>
      <c r="AI2" s="60"/>
      <c r="AJ2" s="60"/>
      <c r="AK2" s="60"/>
      <c r="AL2" s="60"/>
      <c r="AM2" s="60"/>
      <c r="AO2" s="60"/>
      <c r="AP2" s="60"/>
      <c r="AQ2" s="60"/>
      <c r="AR2" s="60"/>
      <c r="AS2" s="60"/>
      <c r="AT2" s="60"/>
      <c r="AU2" s="60"/>
      <c r="AV2" s="60"/>
      <c r="AW2" s="60"/>
      <c r="AX2" s="60"/>
      <c r="AY2" s="60"/>
      <c r="AZ2" s="60"/>
      <c r="BA2" s="60"/>
      <c r="BB2" s="60"/>
      <c r="BC2" s="60"/>
      <c r="BD2" s="60"/>
      <c r="BE2" s="60"/>
    </row>
    <row r="3" spans="2:57" ht="18" customHeight="1" x14ac:dyDescent="0.25">
      <c r="B3" s="300" t="s">
        <v>63</v>
      </c>
      <c r="C3" s="707" t="s">
        <v>364</v>
      </c>
      <c r="D3" s="707" t="s">
        <v>364</v>
      </c>
      <c r="E3" s="700"/>
      <c r="F3" s="300" t="s">
        <v>64</v>
      </c>
      <c r="G3" s="707" t="s">
        <v>364</v>
      </c>
      <c r="H3" s="707" t="s">
        <v>364</v>
      </c>
      <c r="I3" s="60"/>
      <c r="J3" s="109"/>
      <c r="K3" s="9"/>
      <c r="L3" s="16"/>
      <c r="M3" s="16"/>
      <c r="N3" s="9"/>
      <c r="AH3" s="60"/>
      <c r="AI3" s="60"/>
      <c r="AJ3" s="60"/>
      <c r="AK3" s="60"/>
      <c r="AL3" s="60"/>
      <c r="AM3" s="60"/>
      <c r="AO3" s="60"/>
      <c r="AP3" s="60"/>
      <c r="AQ3" s="60"/>
      <c r="AR3" s="60"/>
      <c r="AS3" s="60"/>
      <c r="AT3" s="60"/>
      <c r="AU3" s="60"/>
      <c r="AV3" s="60"/>
      <c r="AW3" s="60"/>
      <c r="AX3" s="60"/>
      <c r="AY3" s="60"/>
      <c r="AZ3" s="60"/>
      <c r="BA3" s="60"/>
      <c r="BB3" s="60"/>
      <c r="BC3" s="60"/>
      <c r="BD3" s="60"/>
      <c r="BE3" s="60"/>
    </row>
    <row r="4" spans="2:57" ht="18" customHeight="1" x14ac:dyDescent="0.25">
      <c r="B4" s="301" t="s">
        <v>564</v>
      </c>
      <c r="C4" s="706">
        <v>84</v>
      </c>
      <c r="D4" s="871">
        <v>83.7</v>
      </c>
      <c r="E4" s="700"/>
      <c r="F4" s="301" t="s">
        <v>136</v>
      </c>
      <c r="G4" s="706">
        <v>26</v>
      </c>
      <c r="H4" s="871">
        <v>25.2</v>
      </c>
      <c r="I4" s="60"/>
      <c r="J4" s="109"/>
      <c r="K4" s="9"/>
      <c r="L4" s="16"/>
      <c r="M4" s="16"/>
      <c r="N4" s="9"/>
      <c r="AH4" s="60"/>
      <c r="AI4" s="60"/>
      <c r="AJ4" s="60"/>
      <c r="AK4" s="60"/>
      <c r="AL4" s="60"/>
      <c r="AM4" s="60"/>
      <c r="AO4" s="60"/>
      <c r="AP4" s="60"/>
      <c r="AQ4" s="60"/>
      <c r="AR4" s="60"/>
      <c r="AS4" s="60"/>
      <c r="AT4" s="60"/>
      <c r="AU4" s="60"/>
      <c r="AV4" s="60"/>
      <c r="AW4" s="60"/>
      <c r="AX4" s="60"/>
      <c r="AY4" s="60"/>
      <c r="AZ4" s="60"/>
      <c r="BA4" s="60"/>
      <c r="BB4" s="60"/>
      <c r="BC4" s="60"/>
      <c r="BD4" s="60"/>
      <c r="BE4" s="60"/>
    </row>
    <row r="5" spans="2:57" ht="18" customHeight="1" x14ac:dyDescent="0.25">
      <c r="B5" s="302" t="s">
        <v>137</v>
      </c>
      <c r="C5" s="702">
        <v>50</v>
      </c>
      <c r="D5" s="702">
        <v>50</v>
      </c>
      <c r="E5" s="700"/>
      <c r="F5" s="303" t="s">
        <v>65</v>
      </c>
      <c r="G5" s="705">
        <v>16</v>
      </c>
      <c r="H5" s="872">
        <v>13.3</v>
      </c>
      <c r="I5" s="60"/>
      <c r="J5" s="19"/>
      <c r="K5" s="9"/>
      <c r="L5" s="16"/>
      <c r="M5" s="16"/>
      <c r="N5" s="9"/>
      <c r="AH5" s="60"/>
      <c r="AI5" s="60"/>
      <c r="AJ5" s="60"/>
      <c r="AK5" s="60"/>
      <c r="AL5" s="60"/>
      <c r="AM5" s="60"/>
      <c r="AO5" s="60"/>
      <c r="AP5" s="60"/>
      <c r="AQ5" s="60"/>
      <c r="AR5" s="60"/>
      <c r="AS5" s="60"/>
      <c r="AT5" s="60"/>
      <c r="AU5" s="60"/>
      <c r="AV5" s="60"/>
      <c r="AW5" s="60"/>
      <c r="AX5" s="60"/>
      <c r="AY5" s="60"/>
      <c r="AZ5" s="60"/>
      <c r="BA5" s="60"/>
      <c r="BB5" s="60"/>
      <c r="BC5" s="60"/>
      <c r="BD5" s="60"/>
      <c r="BE5" s="60"/>
    </row>
    <row r="6" spans="2:57" ht="18" customHeight="1" x14ac:dyDescent="0.25">
      <c r="B6" s="303" t="s">
        <v>565</v>
      </c>
      <c r="C6" s="705">
        <v>18</v>
      </c>
      <c r="D6" s="872">
        <v>18.2</v>
      </c>
      <c r="E6" s="700"/>
      <c r="F6" s="704" t="s">
        <v>365</v>
      </c>
      <c r="G6" s="703">
        <v>2.02</v>
      </c>
      <c r="H6" s="703">
        <v>2.2000000000000002</v>
      </c>
      <c r="I6" s="60"/>
      <c r="J6" s="268"/>
      <c r="K6" s="268"/>
      <c r="L6" s="268"/>
      <c r="M6" s="268"/>
      <c r="N6" s="268"/>
      <c r="AH6" s="60"/>
      <c r="AI6" s="60"/>
      <c r="AJ6" s="60"/>
      <c r="AK6" s="60"/>
      <c r="AL6" s="60"/>
      <c r="AM6" s="60"/>
      <c r="AO6" s="60"/>
      <c r="AP6" s="60"/>
      <c r="AQ6" s="60"/>
      <c r="AR6" s="60"/>
      <c r="AS6" s="60"/>
      <c r="AT6" s="60"/>
      <c r="AU6" s="60"/>
      <c r="AV6" s="60"/>
      <c r="AW6" s="60"/>
      <c r="AX6" s="60"/>
      <c r="AY6" s="60"/>
      <c r="AZ6" s="60"/>
      <c r="BA6" s="60"/>
      <c r="BB6" s="60"/>
      <c r="BC6" s="60"/>
      <c r="BD6" s="60"/>
      <c r="BE6" s="60"/>
    </row>
    <row r="7" spans="2:57" ht="18" customHeight="1" x14ac:dyDescent="0.25">
      <c r="B7" s="302" t="s">
        <v>137</v>
      </c>
      <c r="C7" s="702">
        <v>21</v>
      </c>
      <c r="D7" s="702">
        <v>21</v>
      </c>
      <c r="E7" s="700"/>
      <c r="F7" s="701" t="s">
        <v>364</v>
      </c>
      <c r="G7" s="700"/>
      <c r="H7" s="700"/>
      <c r="I7" s="60"/>
      <c r="J7" s="109"/>
      <c r="K7" s="9"/>
      <c r="L7" s="16"/>
      <c r="M7" s="16"/>
      <c r="N7" s="9"/>
      <c r="AH7" s="60"/>
      <c r="AI7" s="60"/>
      <c r="AJ7" s="60"/>
      <c r="AK7" s="60"/>
      <c r="AL7" s="60"/>
      <c r="AM7" s="60"/>
      <c r="AO7" s="60"/>
      <c r="AP7" s="60"/>
      <c r="AQ7" s="60"/>
      <c r="AR7" s="60"/>
      <c r="AS7" s="60"/>
      <c r="AT7" s="60"/>
      <c r="AU7" s="60"/>
      <c r="AV7" s="60"/>
      <c r="AW7" s="60"/>
      <c r="AX7" s="60"/>
      <c r="AY7" s="60"/>
      <c r="AZ7" s="60"/>
      <c r="BA7" s="60"/>
      <c r="BB7" s="60"/>
      <c r="BC7" s="60"/>
      <c r="BD7" s="60"/>
      <c r="BE7" s="60"/>
    </row>
    <row r="8" spans="2:57" ht="14.25" customHeight="1" x14ac:dyDescent="0.25">
      <c r="B8" s="873" t="s">
        <v>364</v>
      </c>
      <c r="C8" s="874" t="s">
        <v>364</v>
      </c>
      <c r="D8" s="874" t="s">
        <v>364</v>
      </c>
      <c r="E8" s="874" t="s">
        <v>364</v>
      </c>
      <c r="F8" s="874" t="s">
        <v>364</v>
      </c>
      <c r="G8" s="874" t="s">
        <v>364</v>
      </c>
      <c r="H8" s="875" t="s">
        <v>364</v>
      </c>
      <c r="I8" s="58"/>
      <c r="J8" s="268"/>
      <c r="K8" s="268"/>
      <c r="L8" s="268"/>
      <c r="M8" s="268"/>
      <c r="N8" s="268"/>
      <c r="AH8" s="60"/>
      <c r="AI8" s="60"/>
      <c r="AJ8" s="60"/>
      <c r="AK8" s="60"/>
      <c r="AL8" s="60"/>
      <c r="AM8" s="60"/>
      <c r="AO8" s="60"/>
      <c r="AP8" s="60"/>
      <c r="AQ8" s="60"/>
      <c r="AR8" s="60"/>
      <c r="AS8" s="60"/>
      <c r="AT8" s="60"/>
      <c r="AU8" s="60"/>
      <c r="AV8" s="60"/>
      <c r="AW8" s="60"/>
      <c r="AX8" s="60"/>
      <c r="AY8" s="60"/>
      <c r="AZ8" s="60"/>
      <c r="BA8" s="60"/>
      <c r="BB8" s="60"/>
      <c r="BC8" s="60"/>
      <c r="BD8" s="60"/>
      <c r="BE8" s="60"/>
    </row>
    <row r="9" spans="2:57" ht="14.25" customHeight="1" x14ac:dyDescent="0.25">
      <c r="B9" s="876" t="s">
        <v>364</v>
      </c>
      <c r="C9" s="874" t="s">
        <v>364</v>
      </c>
      <c r="D9" s="874" t="s">
        <v>364</v>
      </c>
      <c r="E9" s="874" t="s">
        <v>364</v>
      </c>
      <c r="F9" s="874" t="s">
        <v>364</v>
      </c>
      <c r="G9" s="874" t="s">
        <v>364</v>
      </c>
      <c r="H9" s="874" t="s">
        <v>364</v>
      </c>
      <c r="I9" s="58"/>
      <c r="J9" s="268"/>
      <c r="K9" s="268"/>
      <c r="L9" s="268"/>
      <c r="M9" s="268"/>
      <c r="N9" s="268"/>
      <c r="AH9" s="60"/>
      <c r="AI9" s="60"/>
      <c r="AJ9" s="60"/>
      <c r="AK9" s="60"/>
      <c r="AL9" s="60"/>
      <c r="AM9" s="60"/>
      <c r="AO9" s="60"/>
      <c r="AP9" s="60"/>
      <c r="AQ9" s="60"/>
      <c r="AR9" s="60"/>
      <c r="AS9" s="60"/>
      <c r="AT9" s="60"/>
      <c r="AU9" s="60"/>
      <c r="AV9" s="60"/>
      <c r="AW9" s="60"/>
      <c r="AX9" s="60"/>
      <c r="AY9" s="60"/>
      <c r="AZ9" s="60"/>
      <c r="BA9" s="60"/>
      <c r="BB9" s="60"/>
      <c r="BC9" s="60"/>
      <c r="BD9" s="60"/>
      <c r="BE9" s="60"/>
    </row>
    <row r="10" spans="2:57" ht="14.25" customHeight="1" x14ac:dyDescent="0.25">
      <c r="B10" s="877"/>
      <c r="C10" s="707"/>
      <c r="D10" s="707"/>
      <c r="E10" s="878" t="s">
        <v>364</v>
      </c>
      <c r="F10" s="878" t="s">
        <v>364</v>
      </c>
      <c r="G10" s="878" t="s">
        <v>364</v>
      </c>
      <c r="H10" s="878" t="s">
        <v>364</v>
      </c>
      <c r="I10" s="60"/>
      <c r="AH10" s="60"/>
      <c r="AI10" s="60"/>
      <c r="AJ10" s="60"/>
      <c r="AK10" s="60"/>
      <c r="AL10" s="60"/>
      <c r="AM10" s="60"/>
      <c r="AO10" s="60"/>
      <c r="AP10" s="60"/>
      <c r="AQ10" s="60"/>
      <c r="AR10" s="60"/>
      <c r="AS10" s="60"/>
      <c r="AT10" s="60"/>
      <c r="AU10" s="60"/>
      <c r="AV10" s="60"/>
      <c r="AW10" s="60"/>
      <c r="AX10" s="60"/>
      <c r="AY10" s="60"/>
      <c r="AZ10" s="60"/>
      <c r="BA10" s="60"/>
      <c r="BB10" s="60"/>
      <c r="BC10" s="60"/>
      <c r="BD10" s="60"/>
      <c r="BE10" s="60"/>
    </row>
    <row r="11" spans="2:57" ht="18.75" customHeight="1" x14ac:dyDescent="0.25">
      <c r="B11" s="707" t="s">
        <v>16</v>
      </c>
      <c r="C11" s="879"/>
      <c r="D11" s="879"/>
      <c r="E11" s="880" t="s">
        <v>364</v>
      </c>
      <c r="F11" s="880" t="s">
        <v>364</v>
      </c>
      <c r="G11" s="880" t="s">
        <v>364</v>
      </c>
      <c r="H11" s="880" t="s">
        <v>364</v>
      </c>
      <c r="I11" s="60"/>
      <c r="P11" s="692"/>
      <c r="Q11" s="686"/>
      <c r="R11" s="686"/>
      <c r="S11" s="686"/>
      <c r="T11" s="686"/>
      <c r="U11" s="686"/>
      <c r="V11" s="686"/>
      <c r="W11" s="686"/>
      <c r="X11" s="571"/>
      <c r="AH11" s="60"/>
      <c r="AI11" s="60"/>
      <c r="AJ11" s="60"/>
      <c r="AK11" s="60"/>
      <c r="AL11" s="60"/>
      <c r="AM11" s="60"/>
      <c r="AO11" s="60"/>
      <c r="AP11" s="60"/>
      <c r="AQ11" s="60"/>
      <c r="AR11" s="60"/>
      <c r="AS11" s="60"/>
      <c r="AT11" s="60"/>
      <c r="AU11" s="60"/>
      <c r="AV11" s="60"/>
      <c r="AW11" s="60"/>
      <c r="AX11" s="60"/>
      <c r="AY11" s="60"/>
      <c r="AZ11" s="60"/>
      <c r="BA11" s="60"/>
      <c r="BB11" s="60"/>
      <c r="BC11" s="60"/>
      <c r="BD11" s="60"/>
      <c r="BE11" s="60"/>
    </row>
    <row r="12" spans="2:57" ht="18.75" customHeight="1" x14ac:dyDescent="0.25">
      <c r="B12" s="258" t="s">
        <v>142</v>
      </c>
      <c r="C12" s="721"/>
      <c r="D12" s="721">
        <v>1</v>
      </c>
      <c r="E12" s="880" t="s">
        <v>364</v>
      </c>
      <c r="F12" s="880" t="s">
        <v>364</v>
      </c>
      <c r="G12" s="880" t="s">
        <v>364</v>
      </c>
      <c r="H12" s="880" t="s">
        <v>364</v>
      </c>
      <c r="I12" s="60"/>
      <c r="P12" s="18"/>
      <c r="Q12" s="16"/>
      <c r="R12" s="16"/>
      <c r="S12" s="16"/>
      <c r="T12" s="16"/>
      <c r="U12" s="16"/>
      <c r="V12" s="16"/>
      <c r="W12" s="16"/>
      <c r="X12" s="7"/>
      <c r="AH12" s="60"/>
      <c r="AI12" s="60"/>
      <c r="AJ12" s="60"/>
      <c r="AK12" s="60"/>
      <c r="AL12" s="60"/>
      <c r="AM12" s="60"/>
      <c r="AO12" s="60"/>
      <c r="AP12" s="60"/>
      <c r="AQ12" s="60"/>
      <c r="AR12" s="60"/>
      <c r="AS12" s="60"/>
      <c r="AT12" s="60"/>
      <c r="AU12" s="60"/>
      <c r="AV12" s="60"/>
      <c r="AW12" s="60"/>
      <c r="AX12" s="60"/>
      <c r="AY12" s="60"/>
      <c r="AZ12" s="60"/>
      <c r="BA12" s="60"/>
      <c r="BB12" s="60"/>
      <c r="BC12" s="60"/>
      <c r="BD12" s="60"/>
      <c r="BE12" s="60"/>
    </row>
    <row r="13" spans="2:57" ht="18.75" customHeight="1" x14ac:dyDescent="0.25">
      <c r="B13" s="258" t="s">
        <v>143</v>
      </c>
      <c r="C13" s="721"/>
      <c r="D13" s="721">
        <v>1</v>
      </c>
      <c r="E13" s="880" t="s">
        <v>364</v>
      </c>
      <c r="F13" s="880" t="s">
        <v>364</v>
      </c>
      <c r="G13" s="880" t="s">
        <v>364</v>
      </c>
      <c r="H13" s="880" t="s">
        <v>364</v>
      </c>
      <c r="I13" s="60"/>
      <c r="P13" s="291"/>
      <c r="Q13" s="685"/>
      <c r="R13" s="688"/>
      <c r="S13" s="685"/>
      <c r="T13" s="685"/>
      <c r="U13" s="685"/>
      <c r="V13" s="685"/>
      <c r="W13" s="685"/>
      <c r="X13" s="7"/>
      <c r="AH13" s="60"/>
      <c r="AI13" s="60"/>
      <c r="AJ13" s="60"/>
      <c r="AK13" s="60"/>
      <c r="AL13" s="60"/>
      <c r="AM13" s="60"/>
      <c r="AO13" s="60"/>
      <c r="AP13" s="60"/>
      <c r="AQ13" s="60"/>
      <c r="AR13" s="60"/>
      <c r="AS13" s="60"/>
      <c r="AT13" s="60"/>
      <c r="AU13" s="60"/>
      <c r="AV13" s="60"/>
      <c r="AW13" s="60"/>
      <c r="AX13" s="60"/>
      <c r="AY13" s="60"/>
      <c r="AZ13" s="60"/>
      <c r="BA13" s="60"/>
      <c r="BB13" s="60"/>
      <c r="BC13" s="60"/>
      <c r="BD13" s="60"/>
      <c r="BE13" s="60"/>
    </row>
    <row r="14" spans="2:57" ht="18.75" customHeight="1" x14ac:dyDescent="0.25">
      <c r="B14" s="258" t="s">
        <v>144</v>
      </c>
      <c r="C14" s="722"/>
      <c r="D14" s="722">
        <v>0.99960000000000004</v>
      </c>
      <c r="E14" s="880" t="s">
        <v>364</v>
      </c>
      <c r="F14" s="880" t="s">
        <v>364</v>
      </c>
      <c r="G14" s="880" t="s">
        <v>364</v>
      </c>
      <c r="H14" s="880" t="s">
        <v>364</v>
      </c>
      <c r="I14" s="60"/>
      <c r="P14" s="291"/>
      <c r="Q14" s="685"/>
      <c r="R14" s="688"/>
      <c r="S14" s="685"/>
      <c r="T14" s="685"/>
      <c r="U14" s="685"/>
      <c r="V14" s="685"/>
      <c r="W14" s="685"/>
      <c r="X14" s="7"/>
      <c r="AH14" s="60"/>
      <c r="AI14" s="60"/>
      <c r="AJ14" s="60"/>
      <c r="AK14" s="60"/>
      <c r="AL14" s="60"/>
      <c r="AM14" s="60"/>
      <c r="AO14" s="60"/>
      <c r="AP14" s="60"/>
      <c r="AQ14" s="60"/>
      <c r="AR14" s="60"/>
      <c r="AS14" s="60"/>
      <c r="AT14" s="60"/>
      <c r="AU14" s="60"/>
      <c r="AV14" s="60"/>
      <c r="AW14" s="60"/>
      <c r="AX14" s="60"/>
      <c r="AY14" s="60"/>
      <c r="AZ14" s="60"/>
      <c r="BA14" s="60"/>
      <c r="BB14" s="60"/>
      <c r="BC14" s="60"/>
      <c r="BD14" s="60"/>
      <c r="BE14" s="60"/>
    </row>
    <row r="15" spans="2:57" ht="18.75" customHeight="1" x14ac:dyDescent="0.25">
      <c r="B15" s="258" t="s">
        <v>145</v>
      </c>
      <c r="C15" s="722"/>
      <c r="D15" s="722">
        <v>0.99929999999999997</v>
      </c>
      <c r="E15" s="880" t="s">
        <v>364</v>
      </c>
      <c r="F15" s="880" t="s">
        <v>364</v>
      </c>
      <c r="G15" s="880" t="s">
        <v>364</v>
      </c>
      <c r="H15" s="880" t="s">
        <v>364</v>
      </c>
      <c r="I15" s="60"/>
      <c r="P15" s="291"/>
      <c r="Q15" s="685"/>
      <c r="R15" s="688"/>
      <c r="S15" s="685"/>
      <c r="T15" s="685"/>
      <c r="U15" s="685"/>
      <c r="V15" s="685"/>
      <c r="W15" s="685"/>
      <c r="X15" s="7"/>
      <c r="AH15" s="60"/>
      <c r="AI15" s="60"/>
      <c r="AJ15" s="60"/>
      <c r="AK15" s="60"/>
      <c r="AL15" s="60"/>
      <c r="AM15" s="60"/>
      <c r="AO15" s="60"/>
      <c r="AP15" s="60"/>
      <c r="AQ15" s="60"/>
      <c r="AR15" s="60"/>
      <c r="AS15" s="60"/>
      <c r="AT15" s="60"/>
      <c r="AU15" s="60"/>
      <c r="AV15" s="60"/>
      <c r="AW15" s="60"/>
      <c r="AX15" s="60"/>
      <c r="AY15" s="60"/>
      <c r="AZ15" s="60"/>
      <c r="BA15" s="60"/>
      <c r="BB15" s="60"/>
      <c r="BC15" s="60"/>
      <c r="BD15" s="60"/>
      <c r="BE15" s="60"/>
    </row>
    <row r="16" spans="2:57" ht="18.75" customHeight="1" x14ac:dyDescent="0.25">
      <c r="B16" s="258" t="s">
        <v>366</v>
      </c>
      <c r="C16" s="721"/>
      <c r="D16" s="721">
        <v>1</v>
      </c>
      <c r="E16" s="880" t="s">
        <v>364</v>
      </c>
      <c r="F16" s="880" t="s">
        <v>364</v>
      </c>
      <c r="G16" s="880" t="s">
        <v>364</v>
      </c>
      <c r="H16" s="880" t="s">
        <v>364</v>
      </c>
      <c r="I16" s="60"/>
      <c r="P16" s="291"/>
      <c r="Q16" s="685"/>
      <c r="R16" s="688"/>
      <c r="S16" s="685"/>
      <c r="T16" s="685"/>
      <c r="U16" s="685"/>
      <c r="V16" s="685"/>
      <c r="W16" s="685"/>
      <c r="X16" s="7"/>
      <c r="AH16" s="60"/>
      <c r="AI16" s="60"/>
      <c r="AJ16" s="60"/>
      <c r="AK16" s="60"/>
      <c r="AL16" s="60"/>
      <c r="AM16" s="60"/>
      <c r="AO16" s="60"/>
      <c r="AP16" s="60"/>
      <c r="AQ16" s="60"/>
      <c r="AR16" s="60"/>
      <c r="AS16" s="60"/>
      <c r="AT16" s="60"/>
      <c r="AU16" s="60"/>
      <c r="AV16" s="60"/>
      <c r="AW16" s="60"/>
      <c r="AX16" s="60"/>
      <c r="AY16" s="60"/>
      <c r="AZ16" s="60"/>
      <c r="BA16" s="60"/>
      <c r="BB16" s="60"/>
      <c r="BC16" s="60"/>
      <c r="BD16" s="60"/>
      <c r="BE16" s="60"/>
    </row>
    <row r="17" spans="2:57" ht="14.25" customHeight="1" x14ac:dyDescent="0.25">
      <c r="B17" s="881" t="s">
        <v>364</v>
      </c>
      <c r="C17" s="882" t="s">
        <v>364</v>
      </c>
      <c r="D17" s="883"/>
      <c r="E17" s="878" t="s">
        <v>364</v>
      </c>
      <c r="F17" s="878" t="s">
        <v>364</v>
      </c>
      <c r="G17" s="878" t="s">
        <v>364</v>
      </c>
      <c r="H17" s="878" t="s">
        <v>364</v>
      </c>
      <c r="I17" s="60"/>
      <c r="P17" s="291"/>
      <c r="Q17" s="685"/>
      <c r="R17" s="688"/>
      <c r="S17" s="685"/>
      <c r="T17" s="685"/>
      <c r="U17" s="685"/>
      <c r="V17" s="685"/>
      <c r="W17" s="685"/>
      <c r="X17" s="7"/>
      <c r="AH17" s="60"/>
      <c r="AI17" s="60"/>
      <c r="AJ17" s="60"/>
      <c r="AK17" s="60"/>
      <c r="AL17" s="60"/>
      <c r="AM17" s="60"/>
      <c r="AO17" s="60"/>
      <c r="AP17" s="60"/>
      <c r="AQ17" s="60"/>
      <c r="AR17" s="60"/>
      <c r="AS17" s="60"/>
      <c r="AT17" s="60"/>
      <c r="AU17" s="60"/>
      <c r="AV17" s="60"/>
      <c r="AW17" s="60"/>
      <c r="AX17" s="60"/>
      <c r="AY17" s="60"/>
      <c r="AZ17" s="60"/>
      <c r="BA17" s="60"/>
      <c r="BB17" s="60"/>
      <c r="BC17" s="60"/>
      <c r="BD17" s="60"/>
      <c r="BE17" s="60"/>
    </row>
    <row r="18" spans="2:57" ht="14.25" customHeight="1" x14ac:dyDescent="0.25">
      <c r="B18" s="500"/>
      <c r="C18" s="884"/>
      <c r="D18" s="404"/>
      <c r="E18" s="885"/>
      <c r="F18" s="747"/>
      <c r="G18" s="886"/>
      <c r="H18" s="886"/>
      <c r="I18" s="60"/>
      <c r="J18" s="109"/>
      <c r="K18" s="9"/>
      <c r="L18" s="16"/>
      <c r="M18" s="16"/>
      <c r="N18" s="9"/>
      <c r="AH18" s="60"/>
      <c r="AI18" s="60"/>
      <c r="AJ18" s="60"/>
      <c r="AK18" s="60"/>
      <c r="AL18" s="60"/>
      <c r="AM18" s="60"/>
      <c r="AO18" s="60"/>
      <c r="AP18" s="60"/>
      <c r="AQ18" s="60"/>
      <c r="AR18" s="60"/>
      <c r="AS18" s="60"/>
      <c r="AT18" s="60"/>
      <c r="AU18" s="60"/>
      <c r="AV18" s="60"/>
      <c r="AW18" s="60"/>
      <c r="AX18" s="60"/>
      <c r="AY18" s="60"/>
      <c r="AZ18" s="60"/>
      <c r="BA18" s="60"/>
      <c r="BB18" s="60"/>
      <c r="BC18" s="60"/>
      <c r="BD18" s="60"/>
      <c r="BE18" s="60"/>
    </row>
    <row r="19" spans="2:57" ht="14.25" customHeight="1" x14ac:dyDescent="0.25">
      <c r="B19" s="612"/>
      <c r="C19" s="884"/>
      <c r="D19" s="205"/>
      <c r="E19" s="885"/>
      <c r="F19" s="885"/>
      <c r="G19" s="884"/>
      <c r="H19" s="884"/>
      <c r="I19" s="60"/>
      <c r="J19" s="109"/>
      <c r="K19" s="9"/>
      <c r="L19" s="16"/>
      <c r="M19" s="16"/>
      <c r="N19" s="9"/>
      <c r="AH19" s="60"/>
      <c r="AI19" s="60"/>
      <c r="AJ19" s="60"/>
      <c r="AK19" s="60"/>
      <c r="AL19" s="60"/>
      <c r="AM19" s="60"/>
      <c r="AO19" s="60"/>
      <c r="AP19" s="60"/>
      <c r="AQ19" s="60"/>
      <c r="AR19" s="60"/>
      <c r="AS19" s="60"/>
      <c r="AT19" s="60"/>
      <c r="AU19" s="60"/>
      <c r="AV19" s="60"/>
      <c r="AW19" s="60"/>
      <c r="AX19" s="60"/>
      <c r="AY19" s="60"/>
      <c r="AZ19" s="60"/>
      <c r="BA19" s="60"/>
      <c r="BB19" s="60"/>
      <c r="BC19" s="60"/>
      <c r="BD19" s="60"/>
      <c r="BE19" s="60"/>
    </row>
    <row r="20" spans="2:57" ht="14.25" customHeight="1" x14ac:dyDescent="0.25">
      <c r="B20" s="822" t="s">
        <v>503</v>
      </c>
      <c r="C20" s="296"/>
      <c r="D20" s="296"/>
      <c r="E20" s="885"/>
      <c r="F20" s="885"/>
      <c r="G20" s="884"/>
      <c r="H20" s="884"/>
      <c r="I20" s="60"/>
      <c r="J20" s="109"/>
      <c r="K20" s="9"/>
      <c r="L20" s="16"/>
      <c r="M20" s="16"/>
      <c r="N20" s="9"/>
      <c r="AH20" s="60"/>
      <c r="AI20" s="60"/>
      <c r="AJ20" s="60"/>
      <c r="AK20" s="60"/>
      <c r="AL20" s="60"/>
      <c r="AM20" s="60"/>
      <c r="AO20" s="60"/>
      <c r="AP20" s="60"/>
      <c r="AQ20" s="60"/>
      <c r="AR20" s="60"/>
      <c r="AS20" s="60"/>
      <c r="AT20" s="60"/>
      <c r="AU20" s="60"/>
      <c r="AV20" s="60"/>
      <c r="AW20" s="60"/>
      <c r="AX20" s="60"/>
      <c r="AY20" s="60"/>
      <c r="AZ20" s="60"/>
      <c r="BA20" s="60"/>
      <c r="BB20" s="60"/>
      <c r="BC20" s="60"/>
      <c r="BD20" s="60"/>
      <c r="BE20" s="60"/>
    </row>
    <row r="21" spans="2:57" ht="14.25" customHeight="1" x14ac:dyDescent="0.25">
      <c r="D21" s="153"/>
      <c r="E21" s="60"/>
      <c r="F21" s="60"/>
      <c r="G21" s="55"/>
      <c r="H21" s="55"/>
      <c r="I21" s="60"/>
      <c r="J21" s="19"/>
      <c r="K21" s="9"/>
      <c r="L21" s="16"/>
      <c r="M21" s="16"/>
      <c r="N21" s="9"/>
      <c r="AH21" s="60"/>
      <c r="AI21" s="60"/>
      <c r="AJ21" s="60"/>
      <c r="AK21" s="60"/>
      <c r="AL21" s="60"/>
      <c r="AM21" s="60"/>
      <c r="AO21" s="60"/>
      <c r="AP21" s="60"/>
      <c r="AQ21" s="60"/>
      <c r="AR21" s="60"/>
      <c r="AS21" s="60"/>
      <c r="AT21" s="60"/>
      <c r="AU21" s="60"/>
      <c r="AV21" s="60"/>
      <c r="AW21" s="60"/>
      <c r="AX21" s="60"/>
      <c r="AY21" s="60"/>
      <c r="AZ21" s="60"/>
      <c r="BA21" s="60"/>
      <c r="BB21" s="60"/>
      <c r="BC21" s="60"/>
      <c r="BD21" s="60"/>
      <c r="BE21" s="60"/>
    </row>
    <row r="22" spans="2:57" ht="14.25" customHeight="1" x14ac:dyDescent="0.25">
      <c r="C22" s="55"/>
      <c r="D22" s="153"/>
      <c r="E22" s="60"/>
      <c r="F22" s="60"/>
      <c r="G22" s="55"/>
      <c r="H22" s="55"/>
      <c r="I22" s="60"/>
      <c r="AH22" s="60"/>
      <c r="AI22" s="60"/>
      <c r="AJ22" s="60"/>
      <c r="AK22" s="60"/>
      <c r="AL22" s="60"/>
      <c r="AM22" s="60"/>
      <c r="AO22" s="60"/>
      <c r="AP22" s="60"/>
      <c r="AQ22" s="60"/>
      <c r="AR22" s="60"/>
      <c r="AS22" s="60"/>
      <c r="AT22" s="60"/>
      <c r="AU22" s="60"/>
      <c r="AV22" s="60"/>
      <c r="AW22" s="60"/>
      <c r="AX22" s="60"/>
      <c r="AY22" s="60"/>
      <c r="AZ22" s="60"/>
      <c r="BA22" s="60"/>
      <c r="BB22" s="60"/>
      <c r="BC22" s="60"/>
      <c r="BD22" s="60"/>
      <c r="BE22" s="60"/>
    </row>
    <row r="23" spans="2:57" ht="14.25" customHeight="1" x14ac:dyDescent="0.25">
      <c r="B23" s="154"/>
      <c r="C23" s="153"/>
      <c r="D23" s="153"/>
      <c r="E23" s="60"/>
      <c r="F23" s="60"/>
      <c r="G23" s="55"/>
      <c r="H23" s="55"/>
      <c r="I23" s="60"/>
      <c r="Z23" s="8"/>
      <c r="AA23" s="8"/>
      <c r="AB23" s="8"/>
      <c r="AD23" s="8"/>
      <c r="AE23" s="8"/>
      <c r="AF23" s="8"/>
      <c r="AH23" s="60"/>
      <c r="AI23" s="60"/>
      <c r="AJ23" s="60"/>
      <c r="AK23" s="60"/>
      <c r="AL23" s="60"/>
      <c r="AM23" s="60"/>
      <c r="AO23" s="60"/>
      <c r="AP23" s="60"/>
      <c r="AQ23" s="60"/>
      <c r="AR23" s="60"/>
      <c r="AS23" s="60"/>
      <c r="AT23" s="60"/>
      <c r="AU23" s="60"/>
      <c r="AV23" s="60"/>
      <c r="AW23" s="60"/>
      <c r="AX23" s="60"/>
      <c r="AY23" s="60"/>
      <c r="AZ23" s="60"/>
      <c r="BA23" s="60"/>
      <c r="BB23" s="60"/>
      <c r="BC23" s="60"/>
      <c r="BD23" s="60"/>
      <c r="BE23" s="60"/>
    </row>
    <row r="24" spans="2:57" ht="14.25" customHeight="1" x14ac:dyDescent="0.25">
      <c r="B24" s="154"/>
      <c r="C24" s="153"/>
      <c r="E24" s="60"/>
      <c r="F24" s="60"/>
      <c r="G24" s="55"/>
      <c r="H24" s="55"/>
      <c r="I24" s="60"/>
      <c r="Z24" s="687"/>
      <c r="AA24" s="686"/>
      <c r="AB24" s="686"/>
      <c r="AD24" s="686"/>
      <c r="AE24" s="686"/>
      <c r="AF24" s="686"/>
      <c r="AH24" s="60"/>
      <c r="AI24" s="60"/>
      <c r="AJ24" s="60"/>
      <c r="AK24" s="60"/>
      <c r="AL24" s="60"/>
      <c r="AM24" s="60"/>
      <c r="AO24" s="60"/>
      <c r="AP24" s="60"/>
      <c r="AQ24" s="60"/>
      <c r="AR24" s="60"/>
      <c r="AS24" s="60"/>
      <c r="AT24" s="60"/>
      <c r="AU24" s="60"/>
      <c r="AV24" s="60"/>
      <c r="AW24" s="60"/>
      <c r="AX24" s="60"/>
      <c r="AY24" s="60"/>
      <c r="AZ24" s="60"/>
      <c r="BA24" s="60"/>
      <c r="BB24" s="60"/>
      <c r="BC24" s="60"/>
      <c r="BD24" s="60"/>
      <c r="BE24" s="60"/>
    </row>
    <row r="25" spans="2:57" ht="14.25" customHeight="1" x14ac:dyDescent="0.25">
      <c r="B25" s="154"/>
      <c r="C25" s="153"/>
      <c r="E25" s="60"/>
      <c r="F25" s="60"/>
      <c r="G25" s="55"/>
      <c r="H25" s="55"/>
      <c r="I25" s="60"/>
      <c r="Z25" s="268"/>
      <c r="AA25" s="685"/>
      <c r="AB25" s="685"/>
      <c r="AD25" s="114"/>
      <c r="AE25" s="9"/>
      <c r="AF25" s="9"/>
      <c r="AH25" s="60"/>
      <c r="AI25" s="60"/>
      <c r="AJ25" s="60"/>
      <c r="AK25" s="60"/>
      <c r="AL25" s="60"/>
      <c r="AM25" s="60"/>
      <c r="AO25" s="60"/>
      <c r="AP25" s="60"/>
      <c r="AQ25" s="60"/>
      <c r="AR25" s="60"/>
      <c r="AS25" s="60"/>
      <c r="AT25" s="60"/>
      <c r="AU25" s="60"/>
      <c r="AV25" s="60"/>
      <c r="AW25" s="60"/>
      <c r="AX25" s="60"/>
      <c r="AY25" s="60"/>
      <c r="AZ25" s="60"/>
      <c r="BA25" s="60"/>
      <c r="BB25" s="60"/>
      <c r="BC25" s="60"/>
      <c r="BD25" s="60"/>
      <c r="BE25" s="60"/>
    </row>
    <row r="26" spans="2:57" s="74" customFormat="1" ht="14.25" customHeight="1" x14ac:dyDescent="0.25">
      <c r="B26" s="155"/>
      <c r="C26" s="156"/>
    </row>
    <row r="27" spans="2:57" ht="14.25" customHeight="1" x14ac:dyDescent="0.25">
      <c r="B27" s="5"/>
      <c r="D27" s="55"/>
      <c r="E27" s="60"/>
      <c r="F27" s="60"/>
      <c r="G27" s="55"/>
      <c r="H27" s="55"/>
      <c r="I27" s="60"/>
      <c r="Z27" s="114"/>
      <c r="AA27" s="685"/>
      <c r="AB27" s="685"/>
      <c r="AD27" s="114"/>
      <c r="AE27" s="9"/>
      <c r="AF27" s="9"/>
      <c r="AH27" s="60"/>
      <c r="AI27" s="60"/>
      <c r="AJ27" s="60"/>
      <c r="AK27" s="60"/>
      <c r="AL27" s="60"/>
      <c r="AM27" s="60"/>
      <c r="AO27" s="60"/>
      <c r="AP27" s="60"/>
      <c r="AQ27" s="60"/>
      <c r="AR27" s="60"/>
      <c r="AS27" s="60"/>
      <c r="AT27" s="60"/>
      <c r="AU27" s="60"/>
      <c r="AV27" s="60"/>
      <c r="AW27" s="60"/>
      <c r="AX27" s="60"/>
      <c r="AY27" s="60"/>
      <c r="AZ27" s="60"/>
      <c r="BA27" s="60"/>
      <c r="BB27" s="60"/>
      <c r="BC27" s="60"/>
      <c r="BD27" s="60"/>
      <c r="BE27" s="60"/>
    </row>
    <row r="28" spans="2:57" ht="14.25" customHeight="1" x14ac:dyDescent="0.25">
      <c r="D28" s="55"/>
      <c r="E28" s="60"/>
      <c r="F28" s="60"/>
      <c r="G28" s="55"/>
      <c r="H28" s="55"/>
      <c r="I28" s="60"/>
      <c r="Z28" s="268"/>
      <c r="AA28" s="685"/>
      <c r="AB28" s="685"/>
      <c r="AD28" s="684"/>
      <c r="AE28" s="9"/>
      <c r="AF28" s="9"/>
      <c r="AH28" s="60"/>
      <c r="AI28" s="60"/>
      <c r="AJ28" s="60"/>
      <c r="AK28" s="60"/>
      <c r="AL28" s="60"/>
      <c r="AM28" s="60"/>
      <c r="AO28" s="60"/>
      <c r="AP28" s="60"/>
      <c r="AQ28" s="60"/>
      <c r="AR28" s="60"/>
      <c r="AS28" s="60"/>
      <c r="AT28" s="60"/>
      <c r="AU28" s="60"/>
      <c r="AV28" s="60"/>
      <c r="AW28" s="60"/>
      <c r="AX28" s="60"/>
      <c r="AY28" s="60"/>
      <c r="AZ28" s="60"/>
      <c r="BA28" s="60"/>
      <c r="BB28" s="60"/>
      <c r="BC28" s="60"/>
      <c r="BD28" s="60"/>
      <c r="BE28" s="60"/>
    </row>
    <row r="29" spans="2:57" ht="14.25" customHeight="1" x14ac:dyDescent="0.25">
      <c r="D29" s="55"/>
      <c r="E29" s="60"/>
      <c r="F29" s="60"/>
      <c r="G29" s="55"/>
      <c r="H29" s="55"/>
      <c r="I29" s="60"/>
      <c r="AD29" s="683"/>
      <c r="AE29" s="9"/>
      <c r="AF29" s="9"/>
      <c r="AH29" s="60"/>
      <c r="AI29" s="60"/>
      <c r="AJ29" s="60"/>
      <c r="AK29" s="60"/>
      <c r="AL29" s="60"/>
      <c r="AM29" s="60"/>
      <c r="AO29" s="60"/>
      <c r="AP29" s="60"/>
      <c r="AQ29" s="60"/>
      <c r="AR29" s="60"/>
      <c r="AS29" s="60"/>
      <c r="AT29" s="60"/>
      <c r="AU29" s="60"/>
      <c r="AV29" s="60"/>
      <c r="AW29" s="60"/>
      <c r="AX29" s="60"/>
      <c r="AY29" s="60"/>
      <c r="AZ29" s="60"/>
      <c r="BA29" s="60"/>
      <c r="BB29" s="60"/>
      <c r="BC29" s="60"/>
      <c r="BD29" s="60"/>
      <c r="BE29" s="60"/>
    </row>
    <row r="30" spans="2:57" ht="14.25" customHeight="1" x14ac:dyDescent="0.25">
      <c r="D30" s="55"/>
      <c r="E30" s="60"/>
      <c r="F30" s="60"/>
      <c r="G30" s="55"/>
      <c r="H30" s="55"/>
      <c r="I30" s="60"/>
      <c r="AH30" s="60"/>
      <c r="AI30" s="60"/>
      <c r="AJ30" s="60"/>
      <c r="AK30" s="60"/>
      <c r="AL30" s="60"/>
      <c r="AM30" s="60"/>
      <c r="AO30" s="60"/>
      <c r="AP30" s="60"/>
      <c r="AQ30" s="60"/>
      <c r="AR30" s="60"/>
      <c r="AS30" s="60"/>
      <c r="AT30" s="60"/>
      <c r="AU30" s="60"/>
      <c r="AV30" s="60"/>
      <c r="AW30" s="60"/>
      <c r="AX30" s="60"/>
      <c r="AY30" s="60"/>
      <c r="AZ30" s="60"/>
      <c r="BA30" s="60"/>
      <c r="BB30" s="60"/>
      <c r="BC30" s="60"/>
      <c r="BD30" s="60"/>
      <c r="BE30" s="60"/>
    </row>
    <row r="31" spans="2:57" ht="14.25" customHeight="1" x14ac:dyDescent="0.25">
      <c r="B31" s="60"/>
      <c r="C31" s="55"/>
      <c r="D31" s="55"/>
      <c r="E31" s="60"/>
      <c r="F31" s="60"/>
      <c r="G31" s="55"/>
      <c r="H31" s="55"/>
      <c r="I31" s="60"/>
      <c r="AH31" s="60"/>
      <c r="AI31" s="60"/>
      <c r="AJ31" s="60"/>
      <c r="AK31" s="60"/>
      <c r="AL31" s="60"/>
      <c r="AM31" s="60"/>
      <c r="AO31" s="60"/>
      <c r="AP31" s="60"/>
      <c r="AQ31" s="60"/>
      <c r="AR31" s="60"/>
      <c r="AS31" s="60"/>
      <c r="AT31" s="60"/>
      <c r="AU31" s="60"/>
      <c r="AV31" s="60"/>
      <c r="AW31" s="60"/>
      <c r="AX31" s="60"/>
      <c r="AY31" s="60"/>
      <c r="AZ31" s="60"/>
      <c r="BA31" s="60"/>
      <c r="BB31" s="60"/>
      <c r="BC31" s="60"/>
      <c r="BD31" s="60"/>
      <c r="BE31" s="60"/>
    </row>
    <row r="32" spans="2:57" ht="14.25" customHeight="1" x14ac:dyDescent="0.25">
      <c r="B32" s="60"/>
      <c r="C32" s="55"/>
      <c r="D32" s="55"/>
      <c r="E32" s="60"/>
      <c r="F32" s="60"/>
      <c r="G32" s="55"/>
      <c r="H32" s="55"/>
      <c r="I32" s="60"/>
      <c r="AH32" s="60"/>
      <c r="AI32" s="60"/>
      <c r="AJ32" s="60"/>
      <c r="AK32" s="60"/>
      <c r="AL32" s="60"/>
      <c r="AM32" s="60"/>
      <c r="AO32" s="60"/>
      <c r="AP32" s="60"/>
      <c r="AQ32" s="60"/>
      <c r="AR32" s="60"/>
      <c r="AS32" s="60"/>
      <c r="AT32" s="60"/>
      <c r="AU32" s="60"/>
      <c r="AV32" s="60"/>
      <c r="AW32" s="60"/>
      <c r="AX32" s="60"/>
      <c r="AY32" s="60"/>
      <c r="AZ32" s="60"/>
      <c r="BA32" s="60"/>
      <c r="BB32" s="60"/>
      <c r="BC32" s="60"/>
      <c r="BD32" s="60"/>
      <c r="BE32" s="60"/>
    </row>
    <row r="33" spans="2:57" ht="14.25" customHeight="1" x14ac:dyDescent="0.25">
      <c r="B33" s="60"/>
      <c r="C33" s="55"/>
      <c r="D33" s="55"/>
      <c r="E33" s="60"/>
      <c r="F33" s="60"/>
      <c r="G33" s="55"/>
      <c r="H33" s="55"/>
      <c r="I33" s="60"/>
      <c r="AH33" s="60"/>
      <c r="AI33" s="60"/>
      <c r="AJ33" s="60"/>
      <c r="AK33" s="60"/>
      <c r="AL33" s="60"/>
      <c r="AM33" s="60"/>
      <c r="AO33" s="60"/>
      <c r="AP33" s="60"/>
      <c r="AQ33" s="60"/>
      <c r="AR33" s="60"/>
      <c r="AS33" s="60"/>
      <c r="AT33" s="60"/>
      <c r="AU33" s="60"/>
      <c r="AV33" s="60"/>
      <c r="AW33" s="60"/>
      <c r="AX33" s="60"/>
      <c r="AY33" s="60"/>
      <c r="AZ33" s="60"/>
      <c r="BA33" s="60"/>
      <c r="BB33" s="60"/>
      <c r="BC33" s="60"/>
      <c r="BD33" s="60"/>
      <c r="BE33" s="60"/>
    </row>
    <row r="34" spans="2:57" ht="14.25" customHeight="1" x14ac:dyDescent="0.25">
      <c r="B34" s="60"/>
      <c r="C34" s="55"/>
      <c r="D34" s="55"/>
      <c r="E34" s="60"/>
      <c r="F34" s="60"/>
      <c r="G34" s="55"/>
      <c r="H34" s="55"/>
      <c r="I34" s="60"/>
      <c r="AH34" s="60"/>
      <c r="AI34" s="60"/>
      <c r="AJ34" s="60"/>
      <c r="AK34" s="60"/>
      <c r="AL34" s="60"/>
      <c r="AM34" s="60"/>
      <c r="AO34" s="60"/>
      <c r="AP34" s="60"/>
      <c r="AQ34" s="60"/>
      <c r="AR34" s="60"/>
      <c r="AS34" s="60"/>
      <c r="AT34" s="60"/>
      <c r="AU34" s="60"/>
      <c r="AV34" s="60"/>
      <c r="AW34" s="60"/>
      <c r="AX34" s="60"/>
      <c r="AY34" s="60"/>
      <c r="AZ34" s="60"/>
      <c r="BA34" s="60"/>
      <c r="BB34" s="60"/>
      <c r="BC34" s="60"/>
      <c r="BD34" s="60"/>
      <c r="BE34" s="60"/>
    </row>
    <row r="35" spans="2:57" ht="14.25" customHeight="1" thickBot="1" x14ac:dyDescent="0.3">
      <c r="B35" s="60"/>
      <c r="C35" s="55"/>
      <c r="D35" s="55"/>
      <c r="E35" s="60"/>
      <c r="F35" s="60"/>
      <c r="G35" s="55"/>
      <c r="H35" s="55"/>
      <c r="I35" s="60"/>
      <c r="AH35" s="1008" t="s">
        <v>70</v>
      </c>
      <c r="AI35" s="1008"/>
      <c r="AJ35" s="1008"/>
      <c r="AK35" s="1008"/>
      <c r="AL35" s="1008"/>
      <c r="AM35" s="1008"/>
      <c r="AO35" s="60"/>
      <c r="AP35" s="60"/>
      <c r="AQ35" s="60"/>
      <c r="AR35" s="60"/>
      <c r="AS35" s="60"/>
      <c r="AT35" s="60"/>
      <c r="AU35" s="60"/>
      <c r="AV35" s="60"/>
      <c r="AW35" s="60"/>
      <c r="AX35" s="60"/>
      <c r="AY35" s="60"/>
      <c r="AZ35" s="60"/>
      <c r="BA35" s="60"/>
      <c r="BB35" s="60"/>
      <c r="BC35" s="60"/>
      <c r="BD35" s="60"/>
      <c r="BE35" s="60"/>
    </row>
    <row r="36" spans="2:57" ht="14.25" customHeight="1" thickBot="1" x14ac:dyDescent="0.3">
      <c r="B36" s="60"/>
      <c r="C36" s="55"/>
      <c r="D36" s="55"/>
      <c r="E36" s="60"/>
      <c r="F36" s="60"/>
      <c r="G36" s="55"/>
      <c r="H36" s="55"/>
      <c r="I36" s="60"/>
      <c r="AH36" s="116" t="s">
        <v>59</v>
      </c>
      <c r="AI36" s="116"/>
      <c r="AJ36" s="116" t="s">
        <v>71</v>
      </c>
      <c r="AK36" s="116" t="s">
        <v>72</v>
      </c>
      <c r="AL36" s="116" t="s">
        <v>73</v>
      </c>
      <c r="AM36" s="116" t="s">
        <v>74</v>
      </c>
      <c r="AO36" s="60"/>
      <c r="AP36" s="60"/>
      <c r="AQ36" s="60"/>
      <c r="AR36" s="60"/>
      <c r="AS36" s="60"/>
      <c r="AT36" s="60"/>
      <c r="AU36" s="60"/>
      <c r="AV36" s="60"/>
      <c r="AW36" s="60"/>
      <c r="AX36" s="60"/>
      <c r="AY36" s="60"/>
      <c r="AZ36" s="60"/>
      <c r="BA36" s="60"/>
      <c r="BB36" s="60"/>
      <c r="BC36" s="60"/>
      <c r="BD36" s="60"/>
      <c r="BE36" s="60"/>
    </row>
    <row r="37" spans="2:57" ht="14.25" customHeight="1" x14ac:dyDescent="0.25">
      <c r="B37" s="60"/>
      <c r="C37" s="55"/>
      <c r="D37" s="55"/>
      <c r="E37" s="60"/>
      <c r="F37" s="60"/>
      <c r="G37" s="55"/>
      <c r="H37" s="55"/>
      <c r="I37" s="60"/>
      <c r="AH37" s="682" t="s">
        <v>60</v>
      </c>
      <c r="AI37" s="681"/>
      <c r="AJ37" s="681"/>
      <c r="AK37" s="681"/>
      <c r="AL37" s="681"/>
      <c r="AM37" s="681"/>
      <c r="AO37" s="60"/>
      <c r="AP37" s="60"/>
      <c r="AQ37" s="60"/>
      <c r="AR37" s="60"/>
      <c r="AS37" s="60"/>
      <c r="AT37" s="60"/>
      <c r="AU37" s="60"/>
      <c r="AV37" s="60"/>
      <c r="AW37" s="60"/>
      <c r="AX37" s="60"/>
      <c r="AY37" s="60"/>
      <c r="AZ37" s="60"/>
      <c r="BA37" s="60"/>
      <c r="BB37" s="60"/>
      <c r="BC37" s="60"/>
      <c r="BD37" s="60"/>
      <c r="BE37" s="60"/>
    </row>
    <row r="38" spans="2:57" ht="14.25" customHeight="1" thickBot="1" x14ac:dyDescent="0.3">
      <c r="B38" s="60"/>
      <c r="C38" s="55"/>
      <c r="D38" s="55"/>
      <c r="E38" s="60"/>
      <c r="F38" s="60"/>
      <c r="G38" s="55"/>
      <c r="H38" s="55"/>
      <c r="I38" s="60"/>
      <c r="AH38" s="117" t="s">
        <v>0</v>
      </c>
      <c r="AI38" s="118"/>
      <c r="AJ38" s="119"/>
      <c r="AK38" s="119"/>
      <c r="AL38" s="119"/>
      <c r="AM38" s="119"/>
      <c r="AO38" s="60"/>
      <c r="AP38" s="60"/>
      <c r="AQ38" s="60"/>
      <c r="AR38" s="60"/>
      <c r="AS38" s="60"/>
      <c r="AT38" s="60"/>
      <c r="AU38" s="60"/>
      <c r="AV38" s="60"/>
      <c r="AW38" s="60"/>
      <c r="AX38" s="60"/>
      <c r="AY38" s="60"/>
      <c r="AZ38" s="60"/>
      <c r="BA38" s="60"/>
      <c r="BB38" s="60"/>
      <c r="BC38" s="60"/>
      <c r="BD38" s="60"/>
      <c r="BE38" s="60"/>
    </row>
    <row r="39" spans="2:57" ht="14.25" customHeight="1" thickBot="1" x14ac:dyDescent="0.3">
      <c r="B39" s="60"/>
      <c r="C39" s="55"/>
      <c r="D39" s="55"/>
      <c r="E39" s="60"/>
      <c r="F39" s="60"/>
      <c r="G39" s="55"/>
      <c r="H39" s="55"/>
      <c r="I39" s="60"/>
      <c r="AH39" s="120" t="s">
        <v>75</v>
      </c>
      <c r="AI39" s="120"/>
      <c r="AJ39" s="121" t="s">
        <v>76</v>
      </c>
      <c r="AK39" s="122"/>
      <c r="AL39" s="122"/>
      <c r="AM39" s="122"/>
      <c r="AO39" s="60"/>
      <c r="AP39" s="60"/>
      <c r="AQ39" s="60"/>
      <c r="AR39" s="60"/>
      <c r="AS39" s="60"/>
      <c r="AT39" s="60"/>
      <c r="AU39" s="60"/>
      <c r="AV39" s="60"/>
      <c r="AW39" s="60"/>
      <c r="AX39" s="60"/>
      <c r="AY39" s="60"/>
      <c r="AZ39" s="60"/>
      <c r="BA39" s="60"/>
      <c r="BB39" s="60"/>
      <c r="BC39" s="60"/>
      <c r="BD39" s="60"/>
      <c r="BE39" s="60"/>
    </row>
    <row r="40" spans="2:57" ht="14.25" customHeight="1" thickBot="1" x14ac:dyDescent="0.3">
      <c r="B40" s="60"/>
      <c r="C40" s="55"/>
      <c r="D40" s="55"/>
      <c r="E40" s="60"/>
      <c r="F40" s="60"/>
      <c r="G40" s="55"/>
      <c r="H40" s="55"/>
      <c r="I40" s="60"/>
      <c r="AH40" s="120" t="s">
        <v>77</v>
      </c>
      <c r="AI40" s="120"/>
      <c r="AJ40" s="121" t="s">
        <v>78</v>
      </c>
      <c r="AK40" s="122"/>
      <c r="AL40" s="122"/>
      <c r="AM40" s="122"/>
      <c r="AO40" s="60"/>
      <c r="AP40" s="60"/>
      <c r="AQ40" s="60"/>
      <c r="AR40" s="60"/>
      <c r="AS40" s="60"/>
      <c r="AT40" s="60"/>
      <c r="AU40" s="60"/>
      <c r="AV40" s="60"/>
      <c r="AW40" s="60"/>
      <c r="AX40" s="60"/>
      <c r="AY40" s="60"/>
      <c r="AZ40" s="60"/>
      <c r="BA40" s="60"/>
      <c r="BB40" s="60"/>
      <c r="BC40" s="60"/>
      <c r="BD40" s="60"/>
      <c r="BE40" s="60"/>
    </row>
    <row r="41" spans="2:57" ht="35.1" customHeight="1" thickBot="1" x14ac:dyDescent="0.3">
      <c r="B41" s="60"/>
      <c r="C41" s="55"/>
      <c r="D41" s="55"/>
      <c r="E41" s="60"/>
      <c r="F41" s="60"/>
      <c r="G41" s="55"/>
      <c r="H41" s="55"/>
      <c r="I41" s="60"/>
      <c r="AH41" s="120" t="s">
        <v>79</v>
      </c>
      <c r="AI41" s="120"/>
      <c r="AJ41" s="121" t="s">
        <v>80</v>
      </c>
      <c r="AK41" s="122"/>
      <c r="AL41" s="122"/>
      <c r="AM41" s="122"/>
      <c r="AO41" s="60"/>
      <c r="AP41" s="60"/>
      <c r="AQ41" s="60"/>
      <c r="AR41" s="60"/>
      <c r="AS41" s="60"/>
      <c r="AT41" s="60"/>
      <c r="AU41" s="60"/>
      <c r="AV41" s="60"/>
      <c r="AW41" s="60"/>
      <c r="AX41" s="60"/>
      <c r="AY41" s="60"/>
      <c r="AZ41" s="60"/>
      <c r="BA41" s="60"/>
      <c r="BB41" s="60"/>
      <c r="BC41" s="60"/>
      <c r="BD41" s="60"/>
      <c r="BE41" s="60"/>
    </row>
    <row r="42" spans="2:57" ht="35.1" customHeight="1" thickBot="1" x14ac:dyDescent="0.3">
      <c r="B42" s="60"/>
      <c r="C42" s="55"/>
      <c r="D42" s="55"/>
      <c r="E42" s="60"/>
      <c r="F42" s="60"/>
      <c r="G42" s="55"/>
      <c r="H42" s="55"/>
      <c r="I42" s="60"/>
      <c r="AH42" s="120" t="s">
        <v>81</v>
      </c>
      <c r="AI42" s="120"/>
      <c r="AJ42" s="121"/>
      <c r="AK42" s="122"/>
      <c r="AL42" s="122"/>
      <c r="AM42" s="122"/>
      <c r="AO42" s="60"/>
      <c r="AP42" s="60"/>
      <c r="AQ42" s="60"/>
      <c r="AR42" s="60"/>
      <c r="AS42" s="60"/>
      <c r="AT42" s="60"/>
      <c r="AU42" s="60"/>
      <c r="AV42" s="60"/>
      <c r="AW42" s="60"/>
      <c r="AX42" s="60"/>
      <c r="AY42" s="60"/>
      <c r="AZ42" s="60"/>
      <c r="BA42" s="60"/>
      <c r="BB42" s="60"/>
      <c r="BC42" s="60"/>
      <c r="BD42" s="60"/>
      <c r="BE42" s="60"/>
    </row>
    <row r="43" spans="2:57" ht="35.1" customHeight="1" thickBot="1" x14ac:dyDescent="0.3">
      <c r="B43" s="60"/>
      <c r="C43" s="55"/>
      <c r="D43" s="55"/>
      <c r="E43" s="60"/>
      <c r="F43" s="60"/>
      <c r="G43" s="55"/>
      <c r="H43" s="55"/>
      <c r="I43" s="60"/>
      <c r="AH43" s="120"/>
      <c r="AI43" s="120"/>
      <c r="AJ43" s="121"/>
      <c r="AK43" s="122"/>
      <c r="AL43" s="122"/>
      <c r="AM43" s="122"/>
      <c r="AO43" s="60"/>
      <c r="AP43" s="60"/>
      <c r="AQ43" s="60"/>
      <c r="AR43" s="60"/>
      <c r="AS43" s="60"/>
      <c r="AT43" s="60"/>
      <c r="AU43" s="60"/>
      <c r="AV43" s="60"/>
      <c r="AW43" s="60"/>
      <c r="AX43" s="60"/>
      <c r="AY43" s="60"/>
      <c r="AZ43" s="60"/>
      <c r="BA43" s="60"/>
      <c r="BB43" s="60"/>
      <c r="BC43" s="60"/>
      <c r="BD43" s="60"/>
      <c r="BE43" s="60"/>
    </row>
    <row r="44" spans="2:57" ht="18" customHeight="1" thickBot="1" x14ac:dyDescent="0.3">
      <c r="B44" s="60"/>
      <c r="C44" s="55"/>
      <c r="D44" s="55"/>
      <c r="E44" s="60"/>
      <c r="F44" s="60"/>
      <c r="G44" s="55"/>
      <c r="H44" s="55"/>
      <c r="I44" s="60"/>
      <c r="AH44" s="120" t="s">
        <v>82</v>
      </c>
      <c r="AI44" s="123"/>
      <c r="AJ44" s="124"/>
      <c r="AK44" s="123"/>
      <c r="AL44" s="123"/>
      <c r="AM44" s="122" t="s">
        <v>83</v>
      </c>
      <c r="AO44" s="60"/>
      <c r="AP44" s="60"/>
      <c r="AQ44" s="60"/>
      <c r="AR44" s="60"/>
      <c r="AS44" s="60"/>
      <c r="AT44" s="60"/>
      <c r="AU44" s="60"/>
      <c r="AV44" s="60"/>
      <c r="AW44" s="60"/>
      <c r="AX44" s="60"/>
      <c r="AY44" s="60"/>
      <c r="AZ44" s="60"/>
      <c r="BA44" s="60"/>
      <c r="BB44" s="60"/>
      <c r="BC44" s="60"/>
      <c r="BD44" s="60"/>
      <c r="BE44" s="60"/>
    </row>
    <row r="45" spans="2:57" ht="18" customHeight="1" thickBot="1" x14ac:dyDescent="0.3">
      <c r="B45" s="60"/>
      <c r="C45" s="55"/>
      <c r="D45" s="55"/>
      <c r="E45" s="60"/>
      <c r="F45" s="60"/>
      <c r="G45" s="55"/>
      <c r="H45" s="55"/>
      <c r="I45" s="60"/>
      <c r="AH45" s="123" t="s">
        <v>84</v>
      </c>
      <c r="AI45" s="123"/>
      <c r="AJ45" s="124"/>
      <c r="AK45" s="123"/>
      <c r="AL45" s="123"/>
      <c r="AM45" s="123"/>
      <c r="AO45" s="60"/>
      <c r="AP45" s="60"/>
      <c r="AQ45" s="60"/>
      <c r="AR45" s="60"/>
      <c r="AS45" s="60"/>
      <c r="AT45" s="60"/>
      <c r="AU45" s="60"/>
      <c r="AV45" s="60"/>
      <c r="AW45" s="60"/>
      <c r="AX45" s="60"/>
      <c r="AY45" s="60"/>
      <c r="AZ45" s="60"/>
      <c r="BA45" s="60"/>
      <c r="BB45" s="60"/>
      <c r="BC45" s="60"/>
      <c r="BD45" s="60"/>
      <c r="BE45" s="60"/>
    </row>
    <row r="46" spans="2:57" ht="35.1" customHeight="1" thickBot="1" x14ac:dyDescent="0.3">
      <c r="B46" s="60"/>
      <c r="C46" s="55"/>
      <c r="D46" s="55"/>
      <c r="E46" s="60"/>
      <c r="F46" s="60"/>
      <c r="G46" s="55"/>
      <c r="H46" s="55"/>
      <c r="I46" s="60"/>
      <c r="AH46" s="125" t="s">
        <v>85</v>
      </c>
      <c r="AI46" s="125"/>
      <c r="AJ46" s="126" t="s">
        <v>86</v>
      </c>
      <c r="AK46" s="127"/>
      <c r="AL46" s="127"/>
      <c r="AM46" s="127"/>
      <c r="AO46" s="60"/>
      <c r="AP46" s="60"/>
      <c r="AQ46" s="60"/>
      <c r="AR46" s="60"/>
      <c r="AS46" s="60"/>
      <c r="AT46" s="60"/>
      <c r="AU46" s="60"/>
      <c r="AV46" s="60"/>
      <c r="AW46" s="60"/>
      <c r="AX46" s="60"/>
      <c r="AY46" s="60"/>
      <c r="AZ46" s="60"/>
      <c r="BA46" s="60"/>
      <c r="BB46" s="60"/>
      <c r="BC46" s="60"/>
      <c r="BD46" s="60"/>
      <c r="BE46" s="60"/>
    </row>
    <row r="47" spans="2:57" ht="35.1" customHeight="1" x14ac:dyDescent="0.25">
      <c r="B47" s="60"/>
      <c r="C47" s="55"/>
      <c r="D47" s="55"/>
      <c r="E47" s="60"/>
      <c r="F47" s="60"/>
      <c r="G47" s="55"/>
      <c r="H47" s="55"/>
      <c r="I47" s="60"/>
      <c r="AH47" s="128" t="s">
        <v>87</v>
      </c>
      <c r="AI47" s="128"/>
      <c r="AJ47" s="129" t="s">
        <v>88</v>
      </c>
      <c r="AK47" s="130"/>
      <c r="AL47" s="130"/>
      <c r="AM47" s="130"/>
      <c r="AO47" s="60"/>
      <c r="AP47" s="60"/>
      <c r="AQ47" s="60"/>
      <c r="AR47" s="60"/>
      <c r="AS47" s="60"/>
      <c r="AT47" s="60"/>
      <c r="AU47" s="60"/>
      <c r="AV47" s="60"/>
      <c r="AW47" s="60"/>
      <c r="AX47" s="60"/>
      <c r="AY47" s="60"/>
      <c r="AZ47" s="60"/>
      <c r="BA47" s="60"/>
      <c r="BB47" s="60"/>
      <c r="BC47" s="60"/>
      <c r="BD47" s="60"/>
      <c r="BE47" s="60"/>
    </row>
    <row r="48" spans="2:57" ht="18" customHeight="1" x14ac:dyDescent="0.25">
      <c r="B48" s="60"/>
      <c r="C48" s="55"/>
      <c r="D48" s="55"/>
      <c r="E48" s="60"/>
      <c r="F48" s="60"/>
      <c r="G48" s="55"/>
      <c r="H48" s="55"/>
      <c r="I48" s="60"/>
      <c r="AH48" s="680" t="s">
        <v>89</v>
      </c>
      <c r="AI48" s="679"/>
      <c r="AJ48" s="678"/>
      <c r="AK48" s="677"/>
      <c r="AL48" s="677"/>
      <c r="AM48" s="677"/>
      <c r="AO48" s="60"/>
      <c r="AP48" s="60"/>
      <c r="AQ48" s="60"/>
      <c r="AR48" s="60"/>
      <c r="AS48" s="60"/>
      <c r="AT48" s="60"/>
      <c r="AU48" s="60"/>
      <c r="AV48" s="60"/>
      <c r="AW48" s="60"/>
      <c r="AX48" s="60"/>
      <c r="AY48" s="60"/>
      <c r="AZ48" s="60"/>
      <c r="BA48" s="60"/>
      <c r="BB48" s="60"/>
      <c r="BC48" s="60"/>
      <c r="BD48" s="60"/>
      <c r="BE48" s="60"/>
    </row>
    <row r="49" spans="2:57" ht="34.5" customHeight="1" x14ac:dyDescent="0.25">
      <c r="B49" s="60"/>
      <c r="C49" s="55"/>
      <c r="D49" s="55"/>
      <c r="E49" s="60"/>
      <c r="F49" s="60"/>
      <c r="G49" s="55"/>
      <c r="H49" s="55"/>
      <c r="I49" s="60"/>
      <c r="AH49" s="670" t="s">
        <v>90</v>
      </c>
      <c r="AI49" s="670"/>
      <c r="AJ49" s="669"/>
      <c r="AK49" s="668"/>
      <c r="AL49" s="668"/>
      <c r="AM49" s="668" t="s">
        <v>83</v>
      </c>
      <c r="AO49" s="60"/>
      <c r="AP49" s="60"/>
      <c r="AQ49" s="60"/>
      <c r="AR49" s="60"/>
      <c r="AS49" s="60"/>
      <c r="AT49" s="60"/>
      <c r="AU49" s="60"/>
      <c r="AV49" s="60"/>
      <c r="AW49" s="60"/>
      <c r="AX49" s="60"/>
      <c r="AY49" s="60"/>
      <c r="AZ49" s="60"/>
      <c r="BA49" s="60"/>
      <c r="BB49" s="60"/>
      <c r="BC49" s="60"/>
      <c r="BD49" s="60"/>
      <c r="BE49" s="60"/>
    </row>
    <row r="50" spans="2:57" ht="18" customHeight="1" x14ac:dyDescent="0.25">
      <c r="B50" s="60"/>
      <c r="C50" s="55"/>
      <c r="D50" s="55"/>
      <c r="E50" s="60"/>
      <c r="F50" s="60"/>
      <c r="G50" s="55"/>
      <c r="H50" s="55"/>
      <c r="I50" s="60"/>
      <c r="AH50" s="676" t="s">
        <v>91</v>
      </c>
      <c r="AI50" s="676"/>
      <c r="AJ50" s="675"/>
      <c r="AK50" s="674"/>
      <c r="AL50" s="674"/>
      <c r="AM50" s="674"/>
      <c r="AO50" s="60"/>
      <c r="AP50" s="60"/>
      <c r="AQ50" s="60"/>
      <c r="AR50" s="60"/>
      <c r="AS50" s="60"/>
      <c r="AT50" s="60"/>
      <c r="AU50" s="60"/>
      <c r="AV50" s="60"/>
      <c r="AW50" s="60"/>
      <c r="AX50" s="60"/>
      <c r="AY50" s="60"/>
      <c r="AZ50" s="60"/>
      <c r="BA50" s="60"/>
      <c r="BB50" s="60"/>
      <c r="BC50" s="60"/>
      <c r="BD50" s="60"/>
      <c r="BE50" s="60"/>
    </row>
    <row r="51" spans="2:57" ht="35.1" customHeight="1" x14ac:dyDescent="0.25">
      <c r="B51" s="60"/>
      <c r="C51" s="55"/>
      <c r="D51" s="55"/>
      <c r="E51" s="60"/>
      <c r="F51" s="60"/>
      <c r="G51" s="55"/>
      <c r="H51" s="55"/>
      <c r="I51" s="60"/>
      <c r="AH51" s="670" t="s">
        <v>141</v>
      </c>
      <c r="AI51" s="670"/>
      <c r="AJ51" s="669" t="s">
        <v>93</v>
      </c>
      <c r="AK51" s="668"/>
      <c r="AL51" s="668"/>
      <c r="AM51" s="668"/>
      <c r="AO51" s="60"/>
      <c r="AP51" s="60"/>
      <c r="AQ51" s="60"/>
      <c r="AR51" s="60"/>
      <c r="AS51" s="60"/>
      <c r="AT51" s="60"/>
      <c r="AU51" s="60"/>
      <c r="AV51" s="60"/>
      <c r="AW51" s="60"/>
      <c r="AX51" s="60"/>
      <c r="AY51" s="60"/>
      <c r="AZ51" s="60"/>
      <c r="BA51" s="60"/>
      <c r="BB51" s="60"/>
      <c r="BC51" s="60"/>
      <c r="BD51" s="60"/>
      <c r="BE51" s="60"/>
    </row>
    <row r="52" spans="2:57" ht="18" customHeight="1" x14ac:dyDescent="0.25">
      <c r="B52" s="60"/>
      <c r="C52" s="55"/>
      <c r="D52" s="55"/>
      <c r="E52" s="60"/>
      <c r="F52" s="60"/>
      <c r="G52" s="55"/>
      <c r="H52" s="55"/>
      <c r="I52" s="60"/>
      <c r="AH52" s="673" t="s">
        <v>7</v>
      </c>
      <c r="AI52" s="672"/>
      <c r="AJ52" s="671"/>
      <c r="AK52" s="671"/>
      <c r="AL52" s="671"/>
      <c r="AM52" s="671"/>
      <c r="AO52" s="60"/>
      <c r="AP52" s="60"/>
      <c r="AQ52" s="60"/>
      <c r="AR52" s="60"/>
      <c r="AS52" s="60"/>
      <c r="AT52" s="60"/>
      <c r="AU52" s="60"/>
      <c r="AV52" s="60"/>
      <c r="AW52" s="60"/>
      <c r="AX52" s="60"/>
      <c r="AY52" s="60"/>
      <c r="AZ52" s="60"/>
      <c r="BA52" s="60"/>
      <c r="BB52" s="60"/>
      <c r="BC52" s="60"/>
      <c r="BD52" s="60"/>
      <c r="BE52" s="60"/>
    </row>
    <row r="53" spans="2:57" ht="35.1" customHeight="1" x14ac:dyDescent="0.25">
      <c r="B53" s="60"/>
      <c r="C53" s="55"/>
      <c r="D53" s="55"/>
      <c r="E53" s="60"/>
      <c r="F53" s="60"/>
      <c r="G53" s="55"/>
      <c r="H53" s="55"/>
      <c r="I53" s="60"/>
      <c r="AH53" s="670" t="s">
        <v>94</v>
      </c>
      <c r="AI53" s="670"/>
      <c r="AJ53" s="669" t="s">
        <v>95</v>
      </c>
      <c r="AK53" s="668"/>
      <c r="AL53" s="668"/>
      <c r="AM53" s="668"/>
      <c r="AO53" s="60"/>
      <c r="AP53" s="60"/>
      <c r="AQ53" s="60"/>
      <c r="AR53" s="60"/>
      <c r="AS53" s="60"/>
      <c r="AT53" s="60"/>
      <c r="AU53" s="60"/>
      <c r="AV53" s="60"/>
      <c r="AW53" s="60"/>
      <c r="AX53" s="60"/>
      <c r="AY53" s="60"/>
      <c r="AZ53" s="60"/>
      <c r="BA53" s="60"/>
      <c r="BB53" s="60"/>
      <c r="BC53" s="60"/>
      <c r="BD53" s="60"/>
      <c r="BE53" s="60"/>
    </row>
    <row r="54" spans="2:57" ht="35.1" customHeight="1" thickBot="1" x14ac:dyDescent="0.3">
      <c r="B54" s="60"/>
      <c r="C54" s="55"/>
      <c r="D54" s="55"/>
      <c r="E54" s="60"/>
      <c r="F54" s="60"/>
      <c r="G54" s="55"/>
      <c r="H54" s="55"/>
      <c r="I54" s="60"/>
      <c r="AH54" s="60" t="s">
        <v>81</v>
      </c>
      <c r="AI54" s="60"/>
      <c r="AJ54" s="60"/>
      <c r="AK54" s="60"/>
      <c r="AL54" s="60"/>
      <c r="AM54" s="60"/>
      <c r="AO54" s="1009">
        <v>2015</v>
      </c>
      <c r="AP54" s="1009"/>
      <c r="AQ54" s="1009"/>
      <c r="AR54" s="1009"/>
      <c r="AS54" s="1009"/>
      <c r="AT54" s="1009">
        <v>2016</v>
      </c>
      <c r="AU54" s="1009"/>
      <c r="AV54" s="1009"/>
      <c r="AW54" s="1009"/>
      <c r="AX54" s="60"/>
      <c r="AY54" s="60"/>
      <c r="AZ54" s="60"/>
      <c r="BA54" s="60"/>
      <c r="BB54" s="60"/>
      <c r="BC54" s="60"/>
      <c r="BD54" s="60"/>
      <c r="BE54" s="60"/>
    </row>
    <row r="55" spans="2:57" ht="23.25" customHeight="1" thickBot="1" x14ac:dyDescent="0.3">
      <c r="B55" s="60"/>
      <c r="C55" s="55"/>
      <c r="D55" s="55"/>
      <c r="E55" s="60"/>
      <c r="F55" s="60"/>
      <c r="G55" s="55"/>
      <c r="H55" s="55"/>
      <c r="I55" s="60"/>
      <c r="AH55" s="60"/>
      <c r="AI55" s="60"/>
      <c r="AJ55" s="60"/>
      <c r="AK55" s="60"/>
      <c r="AL55" s="60"/>
      <c r="AM55" s="60"/>
      <c r="AO55" s="570"/>
      <c r="AP55" s="570" t="s">
        <v>10</v>
      </c>
      <c r="AQ55" s="570" t="s">
        <v>5</v>
      </c>
      <c r="AR55" s="570" t="s">
        <v>96</v>
      </c>
      <c r="AS55" s="570" t="s">
        <v>1</v>
      </c>
      <c r="AT55" s="570" t="s">
        <v>10</v>
      </c>
      <c r="AU55" s="570" t="s">
        <v>5</v>
      </c>
      <c r="AV55" s="570" t="s">
        <v>96</v>
      </c>
      <c r="AW55" s="570" t="s">
        <v>1</v>
      </c>
      <c r="AX55" s="60"/>
      <c r="AY55" s="60"/>
      <c r="AZ55" s="60"/>
      <c r="BA55" s="60"/>
      <c r="BB55" s="60"/>
      <c r="BC55" s="60"/>
      <c r="BD55" s="60"/>
      <c r="BE55" s="60"/>
    </row>
    <row r="56" spans="2:57" ht="34.5" customHeight="1" thickBot="1" x14ac:dyDescent="0.3">
      <c r="B56" s="60"/>
      <c r="C56" s="55"/>
      <c r="D56" s="55"/>
      <c r="E56" s="60"/>
      <c r="F56" s="60"/>
      <c r="G56" s="55"/>
      <c r="H56" s="55"/>
      <c r="I56" s="60"/>
      <c r="AH56" s="1008" t="s">
        <v>97</v>
      </c>
      <c r="AI56" s="1008"/>
      <c r="AJ56" s="1008"/>
      <c r="AK56" s="1008"/>
      <c r="AL56" s="1008"/>
      <c r="AM56" s="1008"/>
      <c r="AO56" s="131" t="s">
        <v>98</v>
      </c>
      <c r="AP56" s="6"/>
      <c r="AQ56" s="6"/>
      <c r="AR56" s="6"/>
      <c r="AS56" s="132"/>
      <c r="AT56" s="6"/>
      <c r="AU56" s="6"/>
      <c r="AV56" s="6"/>
      <c r="AW56" s="132"/>
      <c r="AX56" s="60"/>
      <c r="AY56" s="60"/>
      <c r="AZ56" s="60"/>
      <c r="BA56" s="60"/>
      <c r="BB56" s="60"/>
      <c r="BC56" s="60"/>
      <c r="BD56" s="60"/>
      <c r="BE56" s="60"/>
    </row>
    <row r="57" spans="2:57" ht="33" customHeight="1" thickBot="1" x14ac:dyDescent="0.3">
      <c r="B57" s="60"/>
      <c r="C57" s="55"/>
      <c r="D57" s="55"/>
      <c r="E57" s="60"/>
      <c r="F57" s="60"/>
      <c r="G57" s="55"/>
      <c r="H57" s="55"/>
      <c r="I57" s="60"/>
      <c r="AH57" s="667" t="s">
        <v>59</v>
      </c>
      <c r="AI57" s="667"/>
      <c r="AJ57" s="667" t="s">
        <v>71</v>
      </c>
      <c r="AK57" s="667" t="s">
        <v>72</v>
      </c>
      <c r="AL57" s="667"/>
      <c r="AM57" s="667" t="s">
        <v>99</v>
      </c>
      <c r="AO57" s="131" t="s">
        <v>100</v>
      </c>
      <c r="AP57" s="6"/>
      <c r="AQ57" s="6"/>
      <c r="AR57" s="6"/>
      <c r="AS57" s="133"/>
      <c r="AT57" s="6"/>
      <c r="AU57" s="6"/>
      <c r="AV57" s="6"/>
      <c r="AW57" s="133"/>
      <c r="AX57" s="60"/>
      <c r="AY57" s="60"/>
      <c r="AZ57" s="60"/>
      <c r="BA57" s="60"/>
      <c r="BB57" s="60"/>
      <c r="BC57" s="60"/>
      <c r="BD57" s="60"/>
      <c r="BE57" s="60"/>
    </row>
    <row r="58" spans="2:57" ht="18" customHeight="1" thickBot="1" x14ac:dyDescent="0.3">
      <c r="B58" s="60"/>
      <c r="C58" s="55"/>
      <c r="D58" s="55"/>
      <c r="E58" s="60"/>
      <c r="F58" s="60"/>
      <c r="G58" s="55"/>
      <c r="H58" s="55"/>
      <c r="I58" s="60"/>
      <c r="AH58" s="128" t="s">
        <v>101</v>
      </c>
      <c r="AI58" s="128"/>
      <c r="AJ58" s="130"/>
      <c r="AK58" s="130"/>
      <c r="AL58" s="130"/>
      <c r="AM58" s="130"/>
      <c r="AO58" s="131" t="s">
        <v>102</v>
      </c>
      <c r="AP58" s="6"/>
      <c r="AQ58" s="6"/>
      <c r="AR58" s="6"/>
      <c r="AS58" s="133"/>
      <c r="AT58" s="6"/>
      <c r="AU58" s="6"/>
      <c r="AV58" s="6"/>
      <c r="AW58" s="133"/>
      <c r="AX58" s="60"/>
      <c r="AY58" s="60"/>
      <c r="AZ58" s="60"/>
      <c r="BA58" s="60"/>
      <c r="BB58" s="60"/>
      <c r="BC58" s="60"/>
      <c r="BD58" s="60"/>
      <c r="BE58" s="60"/>
    </row>
    <row r="59" spans="2:57" ht="18" customHeight="1" thickBot="1" x14ac:dyDescent="0.3">
      <c r="B59" s="60"/>
      <c r="C59" s="55"/>
      <c r="D59" s="55"/>
      <c r="E59" s="60"/>
      <c r="F59" s="60"/>
      <c r="G59" s="55"/>
      <c r="H59" s="55"/>
      <c r="I59" s="60"/>
      <c r="AH59" s="128"/>
      <c r="AI59" s="128"/>
      <c r="AJ59" s="130"/>
      <c r="AK59" s="130"/>
      <c r="AL59" s="130"/>
      <c r="AM59" s="130"/>
      <c r="AO59" s="131" t="s">
        <v>103</v>
      </c>
      <c r="AP59" s="6"/>
      <c r="AQ59" s="6"/>
      <c r="AR59" s="6"/>
      <c r="AS59" s="133"/>
      <c r="AT59" s="6"/>
      <c r="AU59" s="6"/>
      <c r="AV59" s="6"/>
      <c r="AW59" s="133"/>
      <c r="AX59" s="60"/>
      <c r="AY59" s="60"/>
      <c r="AZ59" s="60"/>
      <c r="BA59" s="60"/>
      <c r="BB59" s="60"/>
      <c r="BC59" s="60"/>
      <c r="BD59" s="60"/>
      <c r="BE59" s="60"/>
    </row>
    <row r="60" spans="2:57" x14ac:dyDescent="0.25">
      <c r="B60" s="60"/>
      <c r="C60" s="55"/>
      <c r="D60" s="55"/>
      <c r="E60" s="60"/>
      <c r="F60" s="60"/>
      <c r="G60" s="55"/>
      <c r="H60" s="55"/>
      <c r="I60" s="60"/>
      <c r="AH60" s="60"/>
      <c r="AI60" s="60"/>
      <c r="AJ60" s="60"/>
      <c r="AK60" s="60"/>
      <c r="AL60" s="60"/>
      <c r="AM60" s="60"/>
      <c r="AO60" s="60"/>
      <c r="AP60" s="60"/>
      <c r="AQ60" s="60"/>
      <c r="AR60" s="60"/>
      <c r="AS60" s="60"/>
      <c r="AT60" s="60"/>
      <c r="AU60" s="60"/>
      <c r="AV60" s="60"/>
      <c r="AW60" s="60"/>
      <c r="AX60" s="60"/>
      <c r="AY60" s="60"/>
      <c r="AZ60" s="60"/>
      <c r="BA60" s="60"/>
      <c r="BB60" s="60"/>
      <c r="BC60" s="60"/>
      <c r="BD60" s="60"/>
      <c r="BE60" s="60"/>
    </row>
    <row r="61" spans="2:57" ht="18" customHeight="1" thickBot="1" x14ac:dyDescent="0.3">
      <c r="B61" s="60"/>
      <c r="C61" s="55"/>
      <c r="D61" s="55"/>
      <c r="E61" s="60"/>
      <c r="F61" s="60"/>
      <c r="G61" s="55"/>
      <c r="H61" s="55"/>
      <c r="I61" s="60"/>
      <c r="AH61" s="60"/>
      <c r="AI61" s="60"/>
      <c r="AJ61" s="60"/>
      <c r="AK61" s="60"/>
      <c r="AL61" s="60"/>
      <c r="AM61" s="60"/>
      <c r="AO61" s="60"/>
      <c r="AP61" s="60"/>
      <c r="AQ61" s="60"/>
      <c r="AR61" s="60"/>
      <c r="AS61" s="60"/>
      <c r="AT61" s="60"/>
      <c r="AU61" s="60"/>
      <c r="AV61" s="60"/>
      <c r="AW61" s="60"/>
      <c r="AX61" s="60"/>
      <c r="AY61" s="1007" t="s">
        <v>85</v>
      </c>
      <c r="AZ61" s="1007"/>
      <c r="BA61" s="1007"/>
      <c r="BB61" s="60"/>
      <c r="BC61" s="60"/>
      <c r="BD61" s="60"/>
      <c r="BE61" s="60"/>
    </row>
    <row r="62" spans="2:57" ht="16.5" customHeight="1" thickBot="1" x14ac:dyDescent="0.3">
      <c r="B62" s="60"/>
      <c r="C62" s="55"/>
      <c r="D62" s="55"/>
      <c r="E62" s="60"/>
      <c r="F62" s="60"/>
      <c r="G62" s="55"/>
      <c r="H62" s="55"/>
      <c r="I62" s="60"/>
      <c r="AH62" s="60"/>
      <c r="AI62" s="60"/>
      <c r="AJ62" s="60"/>
      <c r="AK62" s="60"/>
      <c r="AL62" s="60"/>
      <c r="AM62" s="60"/>
      <c r="AO62" s="60"/>
      <c r="AP62" s="60"/>
      <c r="AQ62" s="60"/>
      <c r="AR62" s="60"/>
      <c r="AS62" s="60"/>
      <c r="AT62" s="60"/>
      <c r="AU62" s="60"/>
      <c r="AV62" s="60"/>
      <c r="AW62" s="60"/>
      <c r="AX62" s="60"/>
      <c r="AY62" s="570"/>
      <c r="AZ62" s="570">
        <v>2015</v>
      </c>
      <c r="BA62" s="570">
        <v>2016</v>
      </c>
      <c r="BB62" s="60"/>
      <c r="BC62" s="60"/>
      <c r="BD62" s="60"/>
      <c r="BE62" s="60"/>
    </row>
    <row r="63" spans="2:57" ht="18" customHeight="1" thickBot="1" x14ac:dyDescent="0.3">
      <c r="B63" s="60"/>
      <c r="C63" s="55"/>
      <c r="D63" s="55"/>
      <c r="E63" s="60"/>
      <c r="F63" s="60"/>
      <c r="G63" s="55"/>
      <c r="H63" s="55"/>
      <c r="I63" s="60"/>
      <c r="AH63" s="60"/>
      <c r="AI63" s="60"/>
      <c r="AJ63" s="60"/>
      <c r="AK63" s="60"/>
      <c r="AL63" s="60"/>
      <c r="AM63" s="60"/>
      <c r="AO63" s="60"/>
      <c r="AP63" s="60"/>
      <c r="AQ63" s="60"/>
      <c r="AR63" s="60"/>
      <c r="AS63" s="60"/>
      <c r="AT63" s="60"/>
      <c r="AU63" s="60"/>
      <c r="AV63" s="60"/>
      <c r="AW63" s="60"/>
      <c r="AX63" s="60"/>
      <c r="AY63" s="131" t="s">
        <v>104</v>
      </c>
      <c r="AZ63" s="6"/>
      <c r="BA63" s="6"/>
      <c r="BB63" s="60"/>
      <c r="BC63" s="60"/>
      <c r="BD63" s="60"/>
      <c r="BE63" s="60"/>
    </row>
    <row r="64" spans="2:57" ht="18" customHeight="1" thickBot="1" x14ac:dyDescent="0.3">
      <c r="B64" s="60"/>
      <c r="C64" s="55"/>
      <c r="D64" s="55"/>
      <c r="E64" s="60"/>
      <c r="F64" s="60"/>
      <c r="G64" s="55"/>
      <c r="H64" s="55"/>
      <c r="I64" s="60"/>
      <c r="AH64" s="60"/>
      <c r="AI64" s="60"/>
      <c r="AJ64" s="60"/>
      <c r="AK64" s="60"/>
      <c r="AL64" s="60"/>
      <c r="AM64" s="60"/>
      <c r="AO64" s="60"/>
      <c r="AP64" s="60"/>
      <c r="AQ64" s="60"/>
      <c r="AR64" s="60"/>
      <c r="AS64" s="60"/>
      <c r="AT64" s="60"/>
      <c r="AU64" s="60"/>
      <c r="AV64" s="60"/>
      <c r="AW64" s="60"/>
      <c r="AX64" s="60"/>
      <c r="AY64" s="131" t="s">
        <v>105</v>
      </c>
      <c r="AZ64" s="6"/>
      <c r="BA64" s="6"/>
      <c r="BB64" s="60"/>
      <c r="BC64" s="60"/>
      <c r="BD64" s="60"/>
      <c r="BE64" s="60"/>
    </row>
    <row r="65" spans="2:57" ht="18" customHeight="1" thickBot="1" x14ac:dyDescent="0.3">
      <c r="B65" s="60"/>
      <c r="C65" s="55"/>
      <c r="D65" s="55"/>
      <c r="E65" s="60"/>
      <c r="F65" s="60"/>
      <c r="G65" s="55"/>
      <c r="H65" s="55"/>
      <c r="I65" s="60"/>
      <c r="AH65" s="60"/>
      <c r="AI65" s="60"/>
      <c r="AJ65" s="60"/>
      <c r="AK65" s="60"/>
      <c r="AL65" s="60"/>
      <c r="AM65" s="60"/>
      <c r="AO65" s="60"/>
      <c r="AP65" s="60"/>
      <c r="AQ65" s="60"/>
      <c r="AR65" s="60"/>
      <c r="AS65" s="60"/>
      <c r="AT65" s="60"/>
      <c r="AU65" s="60"/>
      <c r="AV65" s="60"/>
      <c r="AW65" s="60"/>
      <c r="AX65" s="60"/>
      <c r="AY65" s="134" t="s">
        <v>106</v>
      </c>
      <c r="AZ65" s="6"/>
      <c r="BA65" s="6"/>
      <c r="BB65" s="60"/>
      <c r="BC65" s="60"/>
      <c r="BD65" s="60"/>
      <c r="BE65" s="60"/>
    </row>
    <row r="66" spans="2:57" ht="18" customHeight="1" thickBot="1" x14ac:dyDescent="0.3">
      <c r="B66" s="60"/>
      <c r="C66" s="55"/>
      <c r="D66" s="55"/>
      <c r="E66" s="60"/>
      <c r="F66" s="60"/>
      <c r="G66" s="55"/>
      <c r="H66" s="55"/>
      <c r="I66" s="60"/>
      <c r="AH66" s="60"/>
      <c r="AI66" s="60"/>
      <c r="AJ66" s="60"/>
      <c r="AK66" s="60"/>
      <c r="AL66" s="60"/>
      <c r="AM66" s="60"/>
      <c r="AO66" s="60"/>
      <c r="AP66" s="60"/>
      <c r="AQ66" s="60"/>
      <c r="AR66" s="60"/>
      <c r="AS66" s="60"/>
      <c r="AT66" s="60"/>
      <c r="AU66" s="60"/>
      <c r="AV66" s="60"/>
      <c r="AW66" s="60"/>
      <c r="AX66" s="60"/>
      <c r="AY66" s="134" t="s">
        <v>107</v>
      </c>
      <c r="AZ66" s="6"/>
      <c r="BA66" s="6"/>
      <c r="BB66" s="60"/>
      <c r="BC66" s="60"/>
      <c r="BD66" s="60"/>
      <c r="BE66" s="60"/>
    </row>
    <row r="67" spans="2:57" ht="18" customHeight="1" thickBot="1" x14ac:dyDescent="0.3">
      <c r="B67" s="60"/>
      <c r="C67" s="55"/>
      <c r="D67" s="55"/>
      <c r="E67" s="60"/>
      <c r="F67" s="60"/>
      <c r="G67" s="55"/>
      <c r="H67" s="55"/>
      <c r="I67" s="60"/>
      <c r="AH67" s="60"/>
      <c r="AI67" s="60"/>
      <c r="AJ67" s="60"/>
      <c r="AK67" s="60"/>
      <c r="AL67" s="60"/>
      <c r="AM67" s="60"/>
      <c r="AO67" s="60"/>
      <c r="AP67" s="60"/>
      <c r="AQ67" s="60"/>
      <c r="AR67" s="60"/>
      <c r="AS67" s="60"/>
      <c r="AT67" s="60"/>
      <c r="AU67" s="60"/>
      <c r="AV67" s="60"/>
      <c r="AW67" s="60"/>
      <c r="AX67" s="60"/>
      <c r="AY67" s="134" t="s">
        <v>108</v>
      </c>
      <c r="AZ67" s="6"/>
      <c r="BA67" s="6"/>
      <c r="BB67" s="60"/>
      <c r="BC67" s="60"/>
      <c r="BD67" s="60"/>
      <c r="BE67" s="60"/>
    </row>
    <row r="68" spans="2:57" ht="18" customHeight="1" thickBot="1" x14ac:dyDescent="0.3">
      <c r="B68" s="60"/>
      <c r="C68" s="55"/>
      <c r="D68" s="55"/>
      <c r="E68" s="60"/>
      <c r="F68" s="60"/>
      <c r="G68" s="55"/>
      <c r="H68" s="55"/>
      <c r="I68" s="60"/>
      <c r="AH68" s="60"/>
      <c r="AI68" s="60"/>
      <c r="AJ68" s="60"/>
      <c r="AK68" s="60"/>
      <c r="AL68" s="60"/>
      <c r="AM68" s="60"/>
      <c r="AO68" s="60"/>
      <c r="AP68" s="60"/>
      <c r="AQ68" s="60"/>
      <c r="AR68" s="60"/>
      <c r="AS68" s="60"/>
      <c r="AT68" s="60"/>
      <c r="AU68" s="60"/>
      <c r="AV68" s="60"/>
      <c r="AW68" s="60"/>
      <c r="AX68" s="60"/>
      <c r="AY68" s="131" t="s">
        <v>109</v>
      </c>
      <c r="AZ68" s="6"/>
      <c r="BA68" s="6"/>
      <c r="BB68" s="60"/>
      <c r="BC68" s="60"/>
      <c r="BD68" s="60"/>
      <c r="BE68" s="60"/>
    </row>
    <row r="69" spans="2:57" ht="18" customHeight="1" thickBot="1" x14ac:dyDescent="0.3">
      <c r="B69" s="60"/>
      <c r="C69" s="55"/>
      <c r="D69" s="55"/>
      <c r="E69" s="60"/>
      <c r="F69" s="60"/>
      <c r="G69" s="55"/>
      <c r="H69" s="55"/>
      <c r="I69" s="60"/>
      <c r="AH69" s="60"/>
      <c r="AI69" s="60"/>
      <c r="AJ69" s="60"/>
      <c r="AK69" s="60"/>
      <c r="AL69" s="60"/>
      <c r="AM69" s="60"/>
      <c r="AO69" s="60"/>
      <c r="AP69" s="60"/>
      <c r="AQ69" s="60"/>
      <c r="AR69" s="60"/>
      <c r="AS69" s="60"/>
      <c r="AT69" s="60"/>
      <c r="AU69" s="60"/>
      <c r="AV69" s="60"/>
      <c r="AW69" s="60"/>
      <c r="AX69" s="60"/>
      <c r="AY69" s="135" t="s">
        <v>110</v>
      </c>
      <c r="AZ69" s="6"/>
      <c r="BA69" s="6"/>
      <c r="BB69" s="60"/>
      <c r="BC69" s="60"/>
      <c r="BD69" s="60"/>
      <c r="BE69" s="60"/>
    </row>
    <row r="70" spans="2:57" ht="18" customHeight="1" thickBot="1" x14ac:dyDescent="0.3">
      <c r="B70" s="60"/>
      <c r="C70" s="55"/>
      <c r="D70" s="55"/>
      <c r="E70" s="60"/>
      <c r="F70" s="60"/>
      <c r="G70" s="55"/>
      <c r="H70" s="55"/>
      <c r="I70" s="60"/>
      <c r="AH70" s="60"/>
      <c r="AI70" s="60"/>
      <c r="AJ70" s="60"/>
      <c r="AK70" s="60"/>
      <c r="AL70" s="60"/>
      <c r="AM70" s="60"/>
      <c r="AO70" s="60"/>
      <c r="AP70" s="60"/>
      <c r="AQ70" s="60"/>
      <c r="AR70" s="60"/>
      <c r="AS70" s="60"/>
      <c r="AT70" s="60"/>
      <c r="AU70" s="60"/>
      <c r="AV70" s="60"/>
      <c r="AW70" s="60"/>
      <c r="AX70" s="60"/>
      <c r="AY70" s="131" t="s">
        <v>111</v>
      </c>
      <c r="AZ70" s="6"/>
      <c r="BA70" s="6"/>
      <c r="BB70" s="60"/>
      <c r="BC70" s="60"/>
      <c r="BD70" s="60"/>
      <c r="BE70" s="60"/>
    </row>
    <row r="71" spans="2:57" ht="18" customHeight="1" thickBot="1" x14ac:dyDescent="0.3">
      <c r="B71" s="60"/>
      <c r="C71" s="55"/>
      <c r="D71" s="55"/>
      <c r="E71" s="60"/>
      <c r="F71" s="60"/>
      <c r="G71" s="55"/>
      <c r="H71" s="55"/>
      <c r="I71" s="60"/>
      <c r="AH71" s="60"/>
      <c r="AI71" s="60"/>
      <c r="AJ71" s="60"/>
      <c r="AK71" s="60"/>
      <c r="AL71" s="60"/>
      <c r="AM71" s="60"/>
      <c r="AO71" s="60"/>
      <c r="AP71" s="60"/>
      <c r="AQ71" s="60"/>
      <c r="AR71" s="60"/>
      <c r="AS71" s="60"/>
      <c r="AT71" s="60"/>
      <c r="AU71" s="60"/>
      <c r="AV71" s="60"/>
      <c r="AW71" s="60"/>
      <c r="AX71" s="60"/>
      <c r="AY71" s="135" t="s">
        <v>112</v>
      </c>
      <c r="AZ71" s="6"/>
      <c r="BA71" s="6"/>
      <c r="BB71" s="60"/>
      <c r="BC71" s="60"/>
      <c r="BD71" s="60"/>
      <c r="BE71" s="60"/>
    </row>
    <row r="72" spans="2:57" ht="18" customHeight="1" thickBot="1" x14ac:dyDescent="0.3">
      <c r="B72" s="60"/>
      <c r="C72" s="55"/>
      <c r="D72" s="55"/>
      <c r="E72" s="60"/>
      <c r="F72" s="60"/>
      <c r="G72" s="55"/>
      <c r="H72" s="55"/>
      <c r="I72" s="60"/>
      <c r="AH72" s="60"/>
      <c r="AI72" s="60"/>
      <c r="AJ72" s="60"/>
      <c r="AK72" s="60"/>
      <c r="AL72" s="60"/>
      <c r="AM72" s="60"/>
      <c r="AO72" s="60"/>
      <c r="AP72" s="60"/>
      <c r="AQ72" s="60"/>
      <c r="AR72" s="60"/>
      <c r="AS72" s="60"/>
      <c r="AT72" s="60"/>
      <c r="AU72" s="60"/>
      <c r="AV72" s="60"/>
      <c r="AW72" s="60"/>
      <c r="AX72" s="60"/>
      <c r="AY72" s="135" t="s">
        <v>113</v>
      </c>
      <c r="AZ72" s="6"/>
      <c r="BA72" s="6"/>
      <c r="BB72" s="60"/>
      <c r="BC72" s="60"/>
      <c r="BD72" s="60"/>
      <c r="BE72" s="60"/>
    </row>
    <row r="73" spans="2:57" ht="18" customHeight="1" thickBot="1" x14ac:dyDescent="0.3">
      <c r="B73" s="60"/>
      <c r="C73" s="55"/>
      <c r="D73" s="55"/>
      <c r="E73" s="60"/>
      <c r="F73" s="60"/>
      <c r="G73" s="55"/>
      <c r="H73" s="55"/>
      <c r="I73" s="60"/>
      <c r="AH73" s="60"/>
      <c r="AI73" s="60"/>
      <c r="AJ73" s="60"/>
      <c r="AK73" s="60"/>
      <c r="AL73" s="60"/>
      <c r="AM73" s="60"/>
      <c r="AO73" s="60"/>
      <c r="AP73" s="60"/>
      <c r="AQ73" s="60"/>
      <c r="AR73" s="60"/>
      <c r="AS73" s="60"/>
      <c r="AT73" s="60"/>
      <c r="AU73" s="60"/>
      <c r="AV73" s="60"/>
      <c r="AW73" s="60"/>
      <c r="AX73" s="60"/>
      <c r="AY73" s="135" t="s">
        <v>114</v>
      </c>
      <c r="AZ73" s="6"/>
      <c r="BA73" s="6"/>
      <c r="BB73" s="60"/>
      <c r="BC73" s="60"/>
      <c r="BD73" s="60"/>
      <c r="BE73" s="60"/>
    </row>
    <row r="74" spans="2:57" ht="18" customHeight="1" thickBot="1" x14ac:dyDescent="0.3">
      <c r="B74" s="60"/>
      <c r="C74" s="55"/>
      <c r="D74" s="55"/>
      <c r="E74" s="60"/>
      <c r="F74" s="60"/>
      <c r="G74" s="55"/>
      <c r="H74" s="55"/>
      <c r="I74" s="60"/>
      <c r="AH74" s="60"/>
      <c r="AI74" s="60"/>
      <c r="AJ74" s="60"/>
      <c r="AK74" s="60"/>
      <c r="AL74" s="60"/>
      <c r="AM74" s="60"/>
      <c r="AO74" s="60"/>
      <c r="AP74" s="60"/>
      <c r="AQ74" s="60"/>
      <c r="AR74" s="60"/>
      <c r="AS74" s="60"/>
      <c r="AT74" s="60"/>
      <c r="AU74" s="60"/>
      <c r="AV74" s="60"/>
      <c r="AW74" s="60"/>
      <c r="AX74" s="60"/>
      <c r="AY74" s="131" t="s">
        <v>115</v>
      </c>
      <c r="AZ74" s="6"/>
      <c r="BA74" s="6"/>
      <c r="BB74" s="60"/>
      <c r="BC74" s="60"/>
      <c r="BD74" s="60"/>
      <c r="BE74" s="60"/>
    </row>
    <row r="75" spans="2:57" ht="16.5" hidden="1" thickBot="1" x14ac:dyDescent="0.3">
      <c r="B75" s="60"/>
      <c r="C75" s="55"/>
      <c r="D75" s="55"/>
      <c r="E75" s="60"/>
      <c r="F75" s="60"/>
      <c r="G75" s="55"/>
      <c r="H75" s="55"/>
      <c r="I75" s="60"/>
      <c r="AH75" s="60"/>
      <c r="AI75" s="60"/>
      <c r="AJ75" s="60"/>
      <c r="AK75" s="60"/>
      <c r="AL75" s="60"/>
      <c r="AM75" s="60"/>
      <c r="AO75" s="60"/>
      <c r="AP75" s="60"/>
      <c r="AQ75" s="60"/>
      <c r="AR75" s="60"/>
      <c r="AS75" s="60"/>
      <c r="AT75" s="60"/>
      <c r="AU75" s="60"/>
      <c r="AV75" s="60"/>
      <c r="AW75" s="60"/>
      <c r="AX75" s="60"/>
      <c r="AY75" s="131"/>
      <c r="AZ75" s="6"/>
      <c r="BA75" s="6"/>
      <c r="BB75" s="60"/>
      <c r="BC75" s="60"/>
      <c r="BD75" s="60"/>
      <c r="BE75" s="60"/>
    </row>
    <row r="76" spans="2:57" x14ac:dyDescent="0.25">
      <c r="B76" s="60"/>
      <c r="C76" s="55"/>
      <c r="D76" s="55"/>
      <c r="E76" s="60"/>
      <c r="F76" s="60"/>
      <c r="G76" s="55"/>
      <c r="H76" s="55"/>
      <c r="I76" s="60"/>
      <c r="AH76" s="60"/>
      <c r="AI76" s="60"/>
      <c r="AJ76" s="60"/>
      <c r="AK76" s="60"/>
      <c r="AL76" s="60"/>
      <c r="AM76" s="60"/>
      <c r="AO76" s="60"/>
      <c r="AP76" s="60"/>
      <c r="AQ76" s="60"/>
      <c r="AR76" s="60"/>
      <c r="AS76" s="60"/>
      <c r="AT76" s="60"/>
      <c r="AU76" s="60"/>
      <c r="AV76" s="60"/>
      <c r="AW76" s="60"/>
      <c r="AX76" s="60"/>
      <c r="AY76" s="60"/>
      <c r="AZ76" s="60"/>
      <c r="BA76" s="60"/>
      <c r="BB76" s="60"/>
      <c r="BC76" s="60"/>
      <c r="BD76" s="60"/>
      <c r="BE76" s="60"/>
    </row>
    <row r="77" spans="2:57" x14ac:dyDescent="0.25">
      <c r="B77" s="60"/>
      <c r="C77" s="55"/>
      <c r="D77" s="55"/>
      <c r="E77" s="60"/>
      <c r="F77" s="60"/>
      <c r="G77" s="55"/>
      <c r="H77" s="55"/>
      <c r="I77" s="60"/>
      <c r="AH77" s="60"/>
      <c r="AI77" s="60"/>
      <c r="AJ77" s="60"/>
      <c r="AK77" s="60"/>
      <c r="AL77" s="60"/>
      <c r="AM77" s="60"/>
      <c r="AO77" s="60"/>
      <c r="AP77" s="60"/>
      <c r="AQ77" s="60"/>
      <c r="AR77" s="60"/>
      <c r="AS77" s="60"/>
      <c r="AT77" s="60"/>
      <c r="AU77" s="60"/>
      <c r="AV77" s="60"/>
      <c r="AW77" s="60"/>
      <c r="AX77" s="60"/>
      <c r="AY77" s="60"/>
      <c r="AZ77" s="60"/>
      <c r="BA77" s="60"/>
      <c r="BB77" s="60"/>
      <c r="BC77" s="60"/>
      <c r="BD77" s="60"/>
      <c r="BE77" s="60"/>
    </row>
    <row r="78" spans="2:57" x14ac:dyDescent="0.25">
      <c r="B78" s="60"/>
      <c r="C78" s="55"/>
      <c r="D78" s="55"/>
      <c r="E78" s="60"/>
      <c r="F78" s="60"/>
      <c r="G78" s="55"/>
      <c r="H78" s="55"/>
      <c r="I78" s="60"/>
      <c r="AH78" s="60"/>
      <c r="AI78" s="60"/>
      <c r="AJ78" s="60"/>
      <c r="AK78" s="60"/>
      <c r="AL78" s="60"/>
      <c r="AM78" s="60"/>
      <c r="AO78" s="60"/>
      <c r="AP78" s="60"/>
      <c r="AQ78" s="60"/>
      <c r="AR78" s="60"/>
      <c r="AS78" s="60"/>
      <c r="AT78" s="60"/>
      <c r="AU78" s="60"/>
      <c r="AV78" s="60"/>
      <c r="AW78" s="60"/>
      <c r="AX78" s="60"/>
      <c r="AY78" s="60"/>
      <c r="AZ78" s="60"/>
      <c r="BA78" s="60"/>
      <c r="BB78" s="60"/>
      <c r="BC78" s="60"/>
      <c r="BD78" s="60"/>
      <c r="BE78" s="60"/>
    </row>
    <row r="79" spans="2:57" x14ac:dyDescent="0.25">
      <c r="B79" s="60"/>
      <c r="C79" s="55"/>
      <c r="D79" s="55"/>
      <c r="E79" s="60"/>
      <c r="F79" s="60"/>
      <c r="G79" s="55"/>
      <c r="H79" s="55"/>
      <c r="I79" s="60"/>
      <c r="AH79" s="60"/>
      <c r="AI79" s="60"/>
      <c r="AJ79" s="60"/>
      <c r="AK79" s="60"/>
      <c r="AL79" s="60"/>
      <c r="AM79" s="60"/>
      <c r="AO79" s="60"/>
      <c r="AP79" s="60"/>
      <c r="AQ79" s="60"/>
      <c r="AR79" s="60"/>
      <c r="AS79" s="60"/>
      <c r="AT79" s="60"/>
      <c r="AU79" s="60"/>
      <c r="AV79" s="60"/>
      <c r="AW79" s="60"/>
      <c r="AX79" s="60"/>
      <c r="AY79" s="60"/>
      <c r="AZ79" s="60"/>
      <c r="BA79" s="60"/>
      <c r="BB79" s="60"/>
      <c r="BC79" s="60"/>
      <c r="BD79" s="60"/>
      <c r="BE79" s="60"/>
    </row>
    <row r="80" spans="2:57" x14ac:dyDescent="0.25">
      <c r="B80" s="60"/>
      <c r="C80" s="55"/>
      <c r="D80" s="55"/>
      <c r="E80" s="60"/>
      <c r="F80" s="60"/>
      <c r="G80" s="55"/>
      <c r="H80" s="55"/>
      <c r="I80" s="60"/>
      <c r="AH80" s="60"/>
      <c r="AI80" s="60"/>
      <c r="AJ80" s="60"/>
      <c r="AK80" s="60"/>
      <c r="AL80" s="60"/>
      <c r="AM80" s="60"/>
      <c r="AO80" s="60"/>
      <c r="AP80" s="60"/>
      <c r="AQ80" s="60"/>
      <c r="AR80" s="60"/>
      <c r="AS80" s="60"/>
      <c r="AT80" s="60"/>
      <c r="AU80" s="60"/>
      <c r="AV80" s="60"/>
      <c r="AW80" s="60"/>
      <c r="AX80" s="60"/>
      <c r="AY80" s="60"/>
      <c r="AZ80" s="60"/>
      <c r="BA80" s="60"/>
      <c r="BB80" s="60"/>
      <c r="BC80" s="60"/>
      <c r="BD80" s="60"/>
      <c r="BE80" s="60"/>
    </row>
    <row r="81" spans="2:57" x14ac:dyDescent="0.25">
      <c r="B81" s="60"/>
      <c r="C81" s="55"/>
      <c r="D81" s="55"/>
      <c r="E81" s="60"/>
      <c r="F81" s="60"/>
      <c r="G81" s="55"/>
      <c r="H81" s="55"/>
      <c r="I81" s="60"/>
      <c r="AH81" s="60"/>
      <c r="AI81" s="60"/>
      <c r="AJ81" s="60"/>
      <c r="AK81" s="60"/>
      <c r="AL81" s="60"/>
      <c r="AM81" s="60"/>
      <c r="AO81" s="60"/>
      <c r="AP81" s="60"/>
      <c r="AQ81" s="60"/>
      <c r="AR81" s="60"/>
      <c r="AS81" s="60"/>
      <c r="AT81" s="60"/>
      <c r="AU81" s="60"/>
      <c r="AV81" s="60"/>
      <c r="AW81" s="60"/>
      <c r="AX81" s="60"/>
      <c r="AY81" s="60"/>
      <c r="AZ81" s="60"/>
      <c r="BA81" s="60"/>
      <c r="BB81" s="60"/>
      <c r="BC81" s="60"/>
      <c r="BD81" s="60"/>
      <c r="BE81" s="60"/>
    </row>
    <row r="82" spans="2:57" x14ac:dyDescent="0.25">
      <c r="B82" s="60"/>
      <c r="C82" s="55"/>
      <c r="D82" s="55"/>
      <c r="E82" s="60"/>
      <c r="F82" s="60"/>
      <c r="G82" s="55"/>
      <c r="H82" s="55"/>
      <c r="I82" s="60"/>
      <c r="AH82" s="60"/>
      <c r="AI82" s="60"/>
      <c r="AJ82" s="60"/>
      <c r="AK82" s="60"/>
      <c r="AL82" s="60"/>
      <c r="AM82" s="60"/>
      <c r="AO82" s="60"/>
      <c r="AP82" s="60"/>
      <c r="AQ82" s="60"/>
      <c r="AR82" s="60"/>
      <c r="AS82" s="60"/>
      <c r="AT82" s="60"/>
      <c r="AU82" s="60"/>
      <c r="AV82" s="60"/>
      <c r="AW82" s="60"/>
      <c r="AX82" s="60"/>
      <c r="AY82" s="60"/>
      <c r="AZ82" s="60"/>
      <c r="BA82" s="60"/>
      <c r="BB82" s="60"/>
      <c r="BC82" s="60"/>
      <c r="BD82" s="60"/>
      <c r="BE82" s="60"/>
    </row>
    <row r="83" spans="2:57" x14ac:dyDescent="0.25">
      <c r="B83" s="60"/>
      <c r="C83" s="55"/>
      <c r="D83" s="55"/>
      <c r="E83" s="60"/>
      <c r="F83" s="60"/>
      <c r="G83" s="55"/>
      <c r="H83" s="55"/>
      <c r="I83" s="60"/>
      <c r="AH83" s="60"/>
      <c r="AI83" s="60"/>
      <c r="AJ83" s="60"/>
      <c r="AK83" s="60"/>
      <c r="AL83" s="60"/>
      <c r="AM83" s="60"/>
      <c r="AO83" s="60"/>
      <c r="AP83" s="60"/>
      <c r="AQ83" s="60"/>
      <c r="AR83" s="60"/>
      <c r="AS83" s="60"/>
      <c r="AT83" s="60"/>
      <c r="AU83" s="60"/>
      <c r="AV83" s="60"/>
      <c r="AW83" s="60"/>
      <c r="AX83" s="60"/>
      <c r="AY83" s="60"/>
      <c r="AZ83" s="60"/>
      <c r="BA83" s="60"/>
      <c r="BB83" s="60"/>
      <c r="BC83" s="60"/>
      <c r="BD83" s="60"/>
      <c r="BE83" s="60"/>
    </row>
    <row r="84" spans="2:57" x14ac:dyDescent="0.25">
      <c r="B84" s="60"/>
      <c r="C84" s="55"/>
      <c r="D84" s="55"/>
      <c r="E84" s="60"/>
      <c r="F84" s="60"/>
      <c r="G84" s="55"/>
      <c r="H84" s="55"/>
      <c r="I84" s="60"/>
      <c r="AH84" s="60"/>
      <c r="AI84" s="60"/>
      <c r="AJ84" s="60"/>
      <c r="AK84" s="60"/>
      <c r="AL84" s="60"/>
      <c r="AM84" s="60"/>
      <c r="AO84" s="60"/>
      <c r="AP84" s="60"/>
      <c r="AQ84" s="60"/>
      <c r="AR84" s="60"/>
      <c r="AS84" s="60"/>
      <c r="AT84" s="60"/>
      <c r="AU84" s="60"/>
      <c r="AV84" s="60"/>
      <c r="AW84" s="60"/>
      <c r="AX84" s="60"/>
      <c r="AY84" s="60"/>
      <c r="AZ84" s="60"/>
      <c r="BA84" s="60"/>
      <c r="BB84" s="60"/>
      <c r="BC84" s="60"/>
      <c r="BD84" s="60"/>
      <c r="BE84" s="60"/>
    </row>
    <row r="85" spans="2:57" x14ac:dyDescent="0.25">
      <c r="B85" s="60"/>
      <c r="C85" s="55"/>
      <c r="D85" s="55"/>
      <c r="E85" s="60"/>
      <c r="F85" s="60"/>
      <c r="G85" s="55"/>
      <c r="H85" s="55"/>
      <c r="I85" s="60"/>
      <c r="AH85" s="60"/>
      <c r="AI85" s="60"/>
      <c r="AJ85" s="60"/>
      <c r="AK85" s="60"/>
      <c r="AL85" s="60"/>
      <c r="AM85" s="60"/>
      <c r="AO85" s="60"/>
      <c r="AP85" s="60"/>
      <c r="AQ85" s="60"/>
      <c r="AR85" s="60"/>
      <c r="AS85" s="60"/>
      <c r="AT85" s="60"/>
      <c r="AU85" s="60"/>
      <c r="AV85" s="60"/>
      <c r="AW85" s="60"/>
      <c r="AX85" s="60"/>
      <c r="AY85" s="60"/>
      <c r="AZ85" s="60"/>
      <c r="BA85" s="60"/>
      <c r="BB85" s="60"/>
      <c r="BC85" s="60"/>
      <c r="BD85" s="60"/>
      <c r="BE85" s="60"/>
    </row>
    <row r="86" spans="2:57" x14ac:dyDescent="0.25">
      <c r="B86" s="60"/>
      <c r="C86" s="55"/>
      <c r="D86" s="55"/>
      <c r="E86" s="60"/>
      <c r="F86" s="60"/>
      <c r="G86" s="55"/>
      <c r="H86" s="55"/>
      <c r="I86" s="60"/>
      <c r="AH86" s="60"/>
      <c r="AI86" s="60"/>
      <c r="AJ86" s="60"/>
      <c r="AK86" s="60"/>
      <c r="AL86" s="60"/>
      <c r="AM86" s="60"/>
      <c r="AO86" s="60"/>
      <c r="AP86" s="60"/>
      <c r="AQ86" s="60"/>
      <c r="AR86" s="60"/>
      <c r="AS86" s="60"/>
      <c r="AT86" s="60"/>
      <c r="AU86" s="60"/>
      <c r="AV86" s="60"/>
      <c r="AW86" s="60"/>
      <c r="AX86" s="60"/>
      <c r="AY86" s="60"/>
      <c r="AZ86" s="60"/>
      <c r="BA86" s="60"/>
      <c r="BB86" s="60"/>
      <c r="BC86" s="60"/>
      <c r="BD86" s="60"/>
      <c r="BE86" s="60"/>
    </row>
    <row r="87" spans="2:57" x14ac:dyDescent="0.25">
      <c r="B87" s="60"/>
      <c r="C87" s="55"/>
      <c r="D87" s="55"/>
      <c r="E87" s="60"/>
      <c r="F87" s="60"/>
      <c r="G87" s="55"/>
      <c r="H87" s="55"/>
      <c r="I87" s="60"/>
      <c r="AH87" s="60"/>
      <c r="AI87" s="60"/>
      <c r="AJ87" s="60"/>
      <c r="AK87" s="60"/>
      <c r="AL87" s="60"/>
      <c r="AM87" s="60"/>
      <c r="AO87" s="60"/>
      <c r="AP87" s="60"/>
      <c r="AQ87" s="60"/>
      <c r="AR87" s="60"/>
      <c r="AS87" s="60"/>
      <c r="AT87" s="60"/>
      <c r="AU87" s="60"/>
      <c r="AV87" s="60"/>
      <c r="AW87" s="60"/>
      <c r="AX87" s="60"/>
      <c r="AY87" s="60"/>
      <c r="AZ87" s="60"/>
      <c r="BA87" s="60"/>
      <c r="BB87" s="60"/>
      <c r="BC87" s="60"/>
      <c r="BD87" s="60"/>
      <c r="BE87" s="60"/>
    </row>
    <row r="88" spans="2:57" x14ac:dyDescent="0.25">
      <c r="B88" s="60"/>
      <c r="C88" s="55"/>
      <c r="D88" s="55"/>
      <c r="E88" s="60"/>
      <c r="F88" s="60"/>
      <c r="G88" s="55"/>
      <c r="H88" s="55"/>
      <c r="I88" s="60"/>
      <c r="AH88" s="60"/>
      <c r="AI88" s="60"/>
      <c r="AJ88" s="60"/>
      <c r="AK88" s="60"/>
      <c r="AL88" s="60"/>
      <c r="AM88" s="60"/>
      <c r="AO88" s="60"/>
      <c r="AP88" s="60"/>
      <c r="AQ88" s="60"/>
      <c r="AR88" s="60"/>
      <c r="AS88" s="60"/>
      <c r="AT88" s="60"/>
      <c r="AU88" s="60"/>
      <c r="AV88" s="60"/>
      <c r="AW88" s="60"/>
      <c r="AX88" s="60"/>
      <c r="AY88" s="60"/>
      <c r="AZ88" s="60"/>
      <c r="BA88" s="60"/>
      <c r="BB88" s="60"/>
      <c r="BC88" s="60"/>
      <c r="BD88" s="60"/>
      <c r="BE88" s="60"/>
    </row>
    <row r="89" spans="2:57" x14ac:dyDescent="0.25">
      <c r="B89" s="60"/>
      <c r="C89" s="55"/>
      <c r="D89" s="55"/>
      <c r="E89" s="60"/>
      <c r="F89" s="60"/>
      <c r="G89" s="55"/>
      <c r="H89" s="55"/>
      <c r="I89" s="60"/>
      <c r="AH89" s="60"/>
      <c r="AI89" s="60"/>
      <c r="AJ89" s="60"/>
      <c r="AK89" s="60"/>
      <c r="AL89" s="60"/>
      <c r="AM89" s="60"/>
      <c r="AO89" s="60"/>
      <c r="AP89" s="60"/>
      <c r="AQ89" s="60"/>
      <c r="AR89" s="60"/>
      <c r="AS89" s="60"/>
      <c r="AT89" s="60"/>
      <c r="AU89" s="60"/>
      <c r="AV89" s="60"/>
      <c r="AW89" s="60"/>
      <c r="AX89" s="60"/>
      <c r="AY89" s="60"/>
      <c r="AZ89" s="60"/>
      <c r="BA89" s="60"/>
      <c r="BB89" s="60"/>
      <c r="BC89" s="60"/>
      <c r="BD89" s="60"/>
      <c r="BE89" s="60"/>
    </row>
    <row r="90" spans="2:57" x14ac:dyDescent="0.25">
      <c r="B90" s="60"/>
      <c r="C90" s="55"/>
      <c r="D90" s="55"/>
      <c r="E90" s="60"/>
      <c r="F90" s="60"/>
      <c r="G90" s="55"/>
      <c r="H90" s="55"/>
      <c r="I90" s="60"/>
      <c r="AH90" s="60"/>
      <c r="AI90" s="60"/>
      <c r="AJ90" s="60"/>
      <c r="AK90" s="60"/>
      <c r="AL90" s="60"/>
      <c r="AM90" s="60"/>
      <c r="AO90" s="60"/>
      <c r="AP90" s="60"/>
      <c r="AQ90" s="60"/>
      <c r="AR90" s="60"/>
      <c r="AS90" s="60"/>
      <c r="AT90" s="60"/>
      <c r="AU90" s="60"/>
      <c r="AV90" s="60"/>
      <c r="AW90" s="60"/>
      <c r="AX90" s="60"/>
      <c r="AY90" s="60"/>
      <c r="AZ90" s="60"/>
      <c r="BA90" s="60"/>
      <c r="BB90" s="60"/>
      <c r="BC90" s="60"/>
      <c r="BD90" s="60"/>
      <c r="BE90" s="60"/>
    </row>
    <row r="91" spans="2:57" x14ac:dyDescent="0.25">
      <c r="B91" s="60"/>
      <c r="C91" s="55"/>
      <c r="D91" s="55"/>
      <c r="E91" s="60"/>
      <c r="F91" s="60"/>
      <c r="G91" s="55"/>
      <c r="H91" s="55"/>
      <c r="I91" s="60"/>
      <c r="AO91" s="60"/>
      <c r="AP91" s="60"/>
      <c r="AQ91" s="60"/>
      <c r="AR91" s="60"/>
      <c r="AS91" s="60"/>
      <c r="AT91" s="60"/>
      <c r="AU91" s="60"/>
      <c r="AV91" s="60"/>
      <c r="AW91" s="60"/>
      <c r="AX91" s="60"/>
      <c r="AY91" s="60"/>
      <c r="AZ91" s="60"/>
      <c r="BA91" s="60"/>
      <c r="BB91" s="60"/>
      <c r="BC91" s="60"/>
      <c r="BD91" s="60"/>
      <c r="BE91" s="60"/>
    </row>
    <row r="92" spans="2:57" x14ac:dyDescent="0.25">
      <c r="B92" s="60"/>
      <c r="C92" s="55"/>
      <c r="D92" s="55"/>
      <c r="E92" s="60"/>
      <c r="F92" s="60"/>
      <c r="G92" s="55"/>
      <c r="H92" s="55"/>
      <c r="I92" s="60"/>
      <c r="AO92" s="60"/>
      <c r="AP92" s="60"/>
      <c r="AQ92" s="60"/>
      <c r="AR92" s="60"/>
      <c r="AS92" s="60"/>
      <c r="AT92" s="60"/>
      <c r="AU92" s="60"/>
      <c r="AV92" s="60"/>
      <c r="AW92" s="60"/>
      <c r="AX92" s="60"/>
      <c r="AY92" s="60"/>
      <c r="AZ92" s="60"/>
      <c r="BA92" s="60"/>
      <c r="BB92" s="60"/>
      <c r="BC92" s="60"/>
      <c r="BD92" s="60"/>
      <c r="BE92" s="60"/>
    </row>
    <row r="93" spans="2:57" x14ac:dyDescent="0.25">
      <c r="B93" s="60"/>
      <c r="C93" s="55"/>
      <c r="D93" s="55"/>
      <c r="E93" s="60"/>
      <c r="F93" s="60"/>
      <c r="G93" s="55"/>
      <c r="H93" s="55"/>
      <c r="I93" s="60"/>
      <c r="BB93" s="60"/>
      <c r="BC93" s="60"/>
      <c r="BD93" s="60"/>
      <c r="BE93" s="60"/>
    </row>
    <row r="94" spans="2:57" x14ac:dyDescent="0.25">
      <c r="B94" s="60"/>
      <c r="C94" s="55"/>
      <c r="D94" s="55"/>
      <c r="E94" s="60"/>
      <c r="F94" s="60"/>
      <c r="G94" s="55"/>
      <c r="H94" s="55"/>
      <c r="I94" s="60"/>
    </row>
    <row r="95" spans="2:57" x14ac:dyDescent="0.25">
      <c r="B95" s="60"/>
      <c r="C95" s="55"/>
      <c r="D95" s="55"/>
      <c r="E95" s="60"/>
      <c r="F95" s="60"/>
      <c r="G95" s="55"/>
      <c r="H95" s="55"/>
      <c r="I95" s="60"/>
    </row>
    <row r="96" spans="2:57" x14ac:dyDescent="0.25">
      <c r="B96" s="60"/>
      <c r="C96" s="55"/>
      <c r="D96" s="55"/>
      <c r="E96" s="60"/>
      <c r="F96" s="60"/>
      <c r="G96" s="55"/>
      <c r="H96" s="55"/>
      <c r="I96" s="60"/>
    </row>
    <row r="97" spans="2:9" x14ac:dyDescent="0.25">
      <c r="B97" s="60"/>
      <c r="C97" s="55"/>
      <c r="D97" s="55"/>
      <c r="E97" s="60"/>
      <c r="F97" s="60"/>
      <c r="G97" s="55"/>
      <c r="H97" s="55"/>
      <c r="I97" s="60"/>
    </row>
    <row r="98" spans="2:9" x14ac:dyDescent="0.25">
      <c r="B98" s="60"/>
      <c r="C98" s="55"/>
      <c r="D98" s="55"/>
      <c r="E98" s="60"/>
      <c r="F98" s="60"/>
      <c r="G98" s="55"/>
      <c r="H98" s="55"/>
      <c r="I98" s="60"/>
    </row>
    <row r="99" spans="2:9" x14ac:dyDescent="0.25">
      <c r="B99" s="60"/>
      <c r="C99" s="55"/>
      <c r="D99" s="55"/>
      <c r="E99" s="60"/>
      <c r="F99" s="60"/>
      <c r="G99" s="55"/>
      <c r="H99" s="55"/>
      <c r="I99" s="60"/>
    </row>
    <row r="100" spans="2:9" x14ac:dyDescent="0.25">
      <c r="B100" s="60"/>
      <c r="C100" s="55"/>
      <c r="D100" s="55"/>
      <c r="E100" s="60"/>
      <c r="F100" s="60"/>
      <c r="G100" s="55"/>
      <c r="H100" s="55"/>
      <c r="I100" s="60"/>
    </row>
    <row r="101" spans="2:9" x14ac:dyDescent="0.25">
      <c r="B101" s="60"/>
      <c r="C101" s="55"/>
      <c r="D101" s="55"/>
      <c r="E101" s="60"/>
      <c r="F101" s="60"/>
      <c r="G101" s="55"/>
      <c r="H101" s="55"/>
      <c r="I101" s="60"/>
    </row>
    <row r="102" spans="2:9" x14ac:dyDescent="0.25">
      <c r="B102" s="60"/>
      <c r="C102" s="55"/>
      <c r="D102" s="55"/>
      <c r="E102" s="60"/>
      <c r="F102" s="60"/>
      <c r="G102" s="55"/>
      <c r="H102" s="55"/>
      <c r="I102" s="60"/>
    </row>
    <row r="103" spans="2:9" x14ac:dyDescent="0.25">
      <c r="B103" s="60"/>
      <c r="C103" s="55"/>
      <c r="D103" s="55"/>
      <c r="E103" s="60"/>
      <c r="F103" s="60"/>
      <c r="G103" s="55"/>
      <c r="H103" s="55"/>
      <c r="I103" s="60"/>
    </row>
    <row r="104" spans="2:9" x14ac:dyDescent="0.25">
      <c r="B104" s="60"/>
      <c r="C104" s="55"/>
      <c r="D104" s="55"/>
      <c r="E104" s="60"/>
      <c r="F104" s="60"/>
      <c r="G104" s="55"/>
      <c r="H104" s="55"/>
      <c r="I104" s="60"/>
    </row>
    <row r="105" spans="2:9" x14ac:dyDescent="0.25">
      <c r="B105" s="60"/>
      <c r="C105" s="55"/>
      <c r="D105" s="55"/>
      <c r="E105" s="60"/>
      <c r="F105" s="60"/>
      <c r="G105" s="55"/>
      <c r="H105" s="55"/>
      <c r="I105" s="60"/>
    </row>
    <row r="106" spans="2:9" x14ac:dyDescent="0.25">
      <c r="B106" s="60"/>
      <c r="C106" s="55"/>
      <c r="D106" s="55"/>
      <c r="E106" s="60"/>
      <c r="F106" s="60"/>
      <c r="G106" s="55"/>
      <c r="H106" s="55"/>
      <c r="I106" s="60"/>
    </row>
    <row r="107" spans="2:9" x14ac:dyDescent="0.25">
      <c r="B107" s="60"/>
      <c r="C107" s="55"/>
      <c r="D107" s="55"/>
      <c r="E107" s="60"/>
      <c r="F107" s="60"/>
      <c r="G107" s="55"/>
      <c r="H107" s="55"/>
      <c r="I107" s="60"/>
    </row>
    <row r="108" spans="2:9" x14ac:dyDescent="0.25">
      <c r="B108" s="60"/>
      <c r="C108" s="55"/>
      <c r="D108" s="55"/>
      <c r="E108" s="60"/>
      <c r="F108" s="60"/>
      <c r="G108" s="55"/>
      <c r="H108" s="55"/>
      <c r="I108" s="60"/>
    </row>
    <row r="109" spans="2:9" x14ac:dyDescent="0.25">
      <c r="B109" s="60"/>
      <c r="C109" s="55"/>
      <c r="D109" s="55"/>
      <c r="E109" s="60"/>
      <c r="F109" s="60"/>
      <c r="G109" s="55"/>
      <c r="H109" s="55"/>
      <c r="I109" s="60"/>
    </row>
    <row r="110" spans="2:9" x14ac:dyDescent="0.25">
      <c r="B110" s="60"/>
      <c r="C110" s="55"/>
      <c r="D110" s="55"/>
      <c r="E110" s="60"/>
      <c r="F110" s="60"/>
      <c r="G110" s="55"/>
      <c r="H110" s="55"/>
      <c r="I110" s="60"/>
    </row>
    <row r="111" spans="2:9" x14ac:dyDescent="0.25">
      <c r="B111" s="60"/>
      <c r="C111" s="55"/>
      <c r="D111" s="55"/>
      <c r="E111" s="60"/>
      <c r="F111" s="60"/>
      <c r="G111" s="55"/>
      <c r="H111" s="55"/>
      <c r="I111" s="60"/>
    </row>
    <row r="112" spans="2:9" x14ac:dyDescent="0.25">
      <c r="B112" s="60"/>
      <c r="C112" s="55"/>
      <c r="D112" s="55"/>
      <c r="E112" s="60"/>
      <c r="F112" s="60"/>
      <c r="G112" s="55"/>
      <c r="H112" s="55"/>
      <c r="I112" s="60"/>
    </row>
    <row r="113" spans="2:9" x14ac:dyDescent="0.25">
      <c r="B113" s="60"/>
      <c r="C113" s="55"/>
      <c r="D113" s="55"/>
      <c r="E113" s="60"/>
      <c r="F113" s="60"/>
      <c r="G113" s="55"/>
      <c r="H113" s="55"/>
      <c r="I113" s="60"/>
    </row>
    <row r="114" spans="2:9" x14ac:dyDescent="0.25">
      <c r="B114" s="60"/>
      <c r="C114" s="55"/>
      <c r="D114" s="55"/>
      <c r="E114" s="60"/>
      <c r="F114" s="60"/>
      <c r="G114" s="55"/>
      <c r="H114" s="55"/>
      <c r="I114" s="60"/>
    </row>
    <row r="115" spans="2:9" x14ac:dyDescent="0.25">
      <c r="B115" s="60"/>
      <c r="C115" s="55"/>
      <c r="D115" s="55"/>
      <c r="E115" s="60"/>
      <c r="F115" s="60"/>
      <c r="G115" s="55"/>
      <c r="H115" s="55"/>
      <c r="I115" s="60"/>
    </row>
    <row r="116" spans="2:9" x14ac:dyDescent="0.25">
      <c r="B116" s="60"/>
      <c r="C116" s="55"/>
      <c r="D116" s="55"/>
      <c r="E116" s="60"/>
      <c r="F116" s="60"/>
      <c r="G116" s="55"/>
      <c r="H116" s="55"/>
      <c r="I116" s="60"/>
    </row>
    <row r="117" spans="2:9" x14ac:dyDescent="0.25">
      <c r="B117" s="60"/>
      <c r="C117" s="55"/>
      <c r="D117" s="55"/>
      <c r="E117" s="60"/>
      <c r="F117" s="60"/>
      <c r="G117" s="55"/>
      <c r="H117" s="55"/>
      <c r="I117" s="60"/>
    </row>
    <row r="118" spans="2:9" x14ac:dyDescent="0.25">
      <c r="B118" s="60"/>
      <c r="C118" s="55"/>
      <c r="D118" s="55"/>
      <c r="E118" s="60"/>
      <c r="F118" s="60"/>
      <c r="G118" s="55"/>
      <c r="H118" s="55"/>
      <c r="I118" s="60"/>
    </row>
    <row r="119" spans="2:9" x14ac:dyDescent="0.25">
      <c r="B119" s="60"/>
      <c r="C119" s="55"/>
      <c r="D119" s="55"/>
      <c r="E119" s="60"/>
      <c r="F119" s="60"/>
      <c r="G119" s="55"/>
      <c r="H119" s="55"/>
      <c r="I119" s="60"/>
    </row>
    <row r="120" spans="2:9" x14ac:dyDescent="0.25">
      <c r="B120" s="60"/>
      <c r="C120" s="55"/>
      <c r="D120" s="55"/>
      <c r="E120" s="60"/>
      <c r="F120" s="60"/>
      <c r="G120" s="55"/>
      <c r="H120" s="55"/>
      <c r="I120" s="60"/>
    </row>
    <row r="121" spans="2:9" x14ac:dyDescent="0.25">
      <c r="B121" s="60"/>
      <c r="C121" s="55"/>
      <c r="D121" s="55"/>
      <c r="E121" s="60"/>
      <c r="F121" s="60"/>
      <c r="G121" s="55"/>
      <c r="H121" s="55"/>
      <c r="I121" s="60"/>
    </row>
    <row r="122" spans="2:9" x14ac:dyDescent="0.25">
      <c r="B122" s="60"/>
      <c r="C122" s="55"/>
      <c r="D122" s="55"/>
      <c r="E122" s="60"/>
      <c r="F122" s="60"/>
      <c r="G122" s="55"/>
      <c r="H122" s="55"/>
      <c r="I122" s="60"/>
    </row>
    <row r="123" spans="2:9" x14ac:dyDescent="0.25">
      <c r="B123" s="60"/>
      <c r="C123" s="55"/>
      <c r="D123" s="55"/>
      <c r="E123" s="60"/>
      <c r="F123" s="60"/>
      <c r="G123" s="55"/>
      <c r="H123" s="55"/>
      <c r="I123" s="60"/>
    </row>
    <row r="124" spans="2:9" x14ac:dyDescent="0.25">
      <c r="B124" s="60"/>
      <c r="C124" s="55"/>
      <c r="D124" s="55"/>
      <c r="E124" s="60"/>
      <c r="F124" s="60"/>
      <c r="G124" s="55"/>
      <c r="H124" s="55"/>
      <c r="I124" s="60"/>
    </row>
    <row r="125" spans="2:9" x14ac:dyDescent="0.25">
      <c r="B125" s="60"/>
      <c r="C125" s="55"/>
      <c r="D125" s="55"/>
      <c r="E125" s="60"/>
      <c r="F125" s="60"/>
      <c r="G125" s="55"/>
      <c r="H125" s="55"/>
      <c r="I125" s="60"/>
    </row>
    <row r="126" spans="2:9" x14ac:dyDescent="0.25">
      <c r="B126" s="60"/>
      <c r="C126" s="55"/>
      <c r="D126" s="55"/>
      <c r="E126" s="60"/>
      <c r="F126" s="60"/>
      <c r="G126" s="55"/>
      <c r="H126" s="55"/>
      <c r="I126" s="60"/>
    </row>
    <row r="127" spans="2:9" x14ac:dyDescent="0.25">
      <c r="B127" s="60"/>
      <c r="C127" s="55"/>
      <c r="D127" s="55"/>
      <c r="E127" s="60"/>
      <c r="F127" s="60"/>
      <c r="G127" s="55"/>
      <c r="H127" s="55"/>
      <c r="I127" s="60"/>
    </row>
    <row r="128" spans="2:9" x14ac:dyDescent="0.25">
      <c r="B128" s="60"/>
      <c r="C128" s="55"/>
      <c r="D128" s="55"/>
      <c r="E128" s="60"/>
      <c r="F128" s="60"/>
      <c r="G128" s="55"/>
      <c r="H128" s="55"/>
      <c r="I128" s="60"/>
    </row>
    <row r="129" spans="2:9" x14ac:dyDescent="0.25">
      <c r="B129" s="60"/>
      <c r="C129" s="55"/>
      <c r="D129" s="55"/>
      <c r="E129" s="60"/>
      <c r="F129" s="60"/>
      <c r="G129" s="55"/>
      <c r="H129" s="55"/>
      <c r="I129" s="60"/>
    </row>
    <row r="130" spans="2:9" x14ac:dyDescent="0.25">
      <c r="B130" s="60"/>
      <c r="C130" s="55"/>
      <c r="D130" s="55"/>
      <c r="E130" s="60"/>
      <c r="F130" s="60"/>
      <c r="G130" s="55"/>
      <c r="H130" s="55"/>
      <c r="I130" s="60"/>
    </row>
    <row r="131" spans="2:9" x14ac:dyDescent="0.25">
      <c r="B131" s="60"/>
      <c r="C131" s="55"/>
      <c r="D131" s="55"/>
      <c r="E131" s="60"/>
      <c r="F131" s="60"/>
      <c r="G131" s="55"/>
      <c r="H131" s="55"/>
      <c r="I131" s="60"/>
    </row>
    <row r="132" spans="2:9" x14ac:dyDescent="0.25">
      <c r="B132" s="60"/>
      <c r="C132" s="55"/>
      <c r="D132" s="55"/>
      <c r="E132" s="60"/>
      <c r="F132" s="60"/>
      <c r="G132" s="55"/>
      <c r="H132" s="55"/>
      <c r="I132" s="60"/>
    </row>
    <row r="133" spans="2:9" x14ac:dyDescent="0.25">
      <c r="B133" s="60"/>
      <c r="C133" s="55"/>
      <c r="D133" s="55"/>
      <c r="E133" s="60"/>
      <c r="F133" s="60"/>
      <c r="G133" s="55"/>
      <c r="H133" s="55"/>
      <c r="I133" s="60"/>
    </row>
    <row r="134" spans="2:9" x14ac:dyDescent="0.25">
      <c r="B134" s="60"/>
      <c r="C134" s="55"/>
      <c r="D134" s="55"/>
      <c r="E134" s="60"/>
      <c r="F134" s="60"/>
      <c r="G134" s="55"/>
      <c r="H134" s="55"/>
      <c r="I134" s="60"/>
    </row>
    <row r="135" spans="2:9" x14ac:dyDescent="0.25">
      <c r="B135" s="60"/>
      <c r="C135" s="55"/>
      <c r="D135" s="55"/>
      <c r="E135" s="60"/>
      <c r="F135" s="60"/>
      <c r="G135" s="55"/>
      <c r="H135" s="55"/>
      <c r="I135" s="60"/>
    </row>
    <row r="136" spans="2:9" x14ac:dyDescent="0.25">
      <c r="B136" s="60"/>
      <c r="C136" s="55"/>
      <c r="D136" s="55"/>
      <c r="E136" s="60"/>
      <c r="F136" s="60"/>
      <c r="G136" s="55"/>
      <c r="H136" s="55"/>
      <c r="I136" s="60"/>
    </row>
    <row r="137" spans="2:9" x14ac:dyDescent="0.25">
      <c r="B137" s="60"/>
      <c r="C137" s="55"/>
      <c r="D137" s="55"/>
      <c r="E137" s="60"/>
      <c r="F137" s="60"/>
      <c r="G137" s="55"/>
      <c r="H137" s="55"/>
      <c r="I137" s="60"/>
    </row>
    <row r="138" spans="2:9" x14ac:dyDescent="0.25">
      <c r="B138" s="60"/>
      <c r="C138" s="55"/>
      <c r="D138" s="55"/>
      <c r="E138" s="60"/>
      <c r="F138" s="60"/>
      <c r="G138" s="55"/>
      <c r="H138" s="55"/>
      <c r="I138" s="60"/>
    </row>
    <row r="139" spans="2:9" x14ac:dyDescent="0.25">
      <c r="B139" s="60"/>
      <c r="C139" s="55"/>
      <c r="D139" s="55"/>
      <c r="E139" s="60"/>
      <c r="F139" s="60"/>
      <c r="G139" s="55"/>
      <c r="H139" s="55"/>
      <c r="I139" s="60"/>
    </row>
    <row r="140" spans="2:9" x14ac:dyDescent="0.25">
      <c r="B140" s="60"/>
      <c r="C140" s="55"/>
      <c r="D140" s="55"/>
      <c r="E140" s="60"/>
      <c r="F140" s="60"/>
      <c r="G140" s="55"/>
      <c r="H140" s="55"/>
      <c r="I140" s="60"/>
    </row>
    <row r="141" spans="2:9" x14ac:dyDescent="0.25">
      <c r="B141" s="60"/>
      <c r="C141" s="55"/>
      <c r="D141" s="55"/>
      <c r="E141" s="60"/>
      <c r="F141" s="60"/>
      <c r="G141" s="55"/>
      <c r="H141" s="55"/>
      <c r="I141" s="60"/>
    </row>
    <row r="142" spans="2:9" x14ac:dyDescent="0.25">
      <c r="B142" s="60"/>
      <c r="C142" s="55"/>
      <c r="D142" s="55"/>
      <c r="E142" s="60"/>
      <c r="F142" s="60"/>
      <c r="G142" s="55"/>
      <c r="H142" s="55"/>
      <c r="I142" s="60"/>
    </row>
    <row r="143" spans="2:9" x14ac:dyDescent="0.25">
      <c r="B143" s="60"/>
      <c r="C143" s="55"/>
      <c r="D143" s="55"/>
      <c r="E143" s="60"/>
      <c r="F143" s="60"/>
      <c r="G143" s="55"/>
      <c r="H143" s="55"/>
      <c r="I143" s="60"/>
    </row>
    <row r="144" spans="2:9" x14ac:dyDescent="0.25">
      <c r="B144" s="60"/>
      <c r="C144" s="55"/>
      <c r="D144" s="55"/>
      <c r="E144" s="60"/>
      <c r="F144" s="60"/>
      <c r="G144" s="55"/>
      <c r="H144" s="55"/>
      <c r="I144" s="60"/>
    </row>
    <row r="145" spans="2:9" x14ac:dyDescent="0.25">
      <c r="B145" s="60"/>
      <c r="C145" s="55"/>
      <c r="D145" s="55"/>
      <c r="E145" s="60"/>
      <c r="F145" s="60"/>
      <c r="G145" s="55"/>
      <c r="H145" s="55"/>
      <c r="I145" s="60"/>
    </row>
    <row r="146" spans="2:9" x14ac:dyDescent="0.25">
      <c r="B146" s="60"/>
      <c r="C146" s="55"/>
      <c r="D146" s="55"/>
      <c r="E146" s="60"/>
      <c r="F146" s="60"/>
      <c r="G146" s="55"/>
      <c r="H146" s="55"/>
      <c r="I146" s="60"/>
    </row>
    <row r="147" spans="2:9" x14ac:dyDescent="0.25">
      <c r="B147" s="60"/>
      <c r="C147" s="55"/>
      <c r="D147" s="55"/>
      <c r="E147" s="60"/>
      <c r="F147" s="60"/>
      <c r="G147" s="55"/>
      <c r="H147" s="55"/>
      <c r="I147" s="60"/>
    </row>
    <row r="148" spans="2:9" x14ac:dyDescent="0.25">
      <c r="B148" s="60"/>
      <c r="C148" s="55"/>
      <c r="D148" s="55"/>
      <c r="E148" s="60"/>
      <c r="F148" s="60"/>
      <c r="G148" s="55"/>
      <c r="H148" s="55"/>
      <c r="I148" s="60"/>
    </row>
    <row r="149" spans="2:9" x14ac:dyDescent="0.25">
      <c r="B149" s="60"/>
      <c r="C149" s="55"/>
      <c r="D149" s="55"/>
      <c r="E149" s="60"/>
      <c r="F149" s="60"/>
      <c r="G149" s="55"/>
      <c r="H149" s="55"/>
      <c r="I149" s="60"/>
    </row>
    <row r="150" spans="2:9" x14ac:dyDescent="0.25">
      <c r="B150" s="60"/>
      <c r="C150" s="55"/>
      <c r="D150" s="55"/>
      <c r="E150" s="60"/>
      <c r="F150" s="60"/>
      <c r="G150" s="55"/>
      <c r="H150" s="55"/>
      <c r="I150" s="60"/>
    </row>
    <row r="151" spans="2:9" x14ac:dyDescent="0.25">
      <c r="B151" s="60"/>
      <c r="C151" s="55"/>
      <c r="D151" s="55"/>
      <c r="E151" s="60"/>
      <c r="F151" s="60"/>
      <c r="G151" s="55"/>
      <c r="H151" s="55"/>
      <c r="I151" s="60"/>
    </row>
    <row r="152" spans="2:9" x14ac:dyDescent="0.25">
      <c r="B152" s="60"/>
      <c r="C152" s="55"/>
      <c r="D152" s="55"/>
      <c r="E152" s="60"/>
      <c r="F152" s="60"/>
      <c r="G152" s="55"/>
      <c r="H152" s="55"/>
      <c r="I152" s="60"/>
    </row>
    <row r="153" spans="2:9" x14ac:dyDescent="0.25">
      <c r="B153" s="60"/>
      <c r="C153" s="55"/>
      <c r="D153" s="55"/>
      <c r="E153" s="60"/>
      <c r="F153" s="60"/>
      <c r="G153" s="55"/>
      <c r="H153" s="55"/>
      <c r="I153" s="60"/>
    </row>
    <row r="154" spans="2:9" x14ac:dyDescent="0.25">
      <c r="B154" s="60"/>
      <c r="C154" s="55"/>
      <c r="D154" s="55"/>
      <c r="E154" s="60"/>
      <c r="F154" s="60"/>
      <c r="G154" s="55"/>
      <c r="H154" s="55"/>
      <c r="I154" s="60"/>
    </row>
    <row r="155" spans="2:9" x14ac:dyDescent="0.25">
      <c r="B155" s="60"/>
      <c r="C155" s="55"/>
      <c r="D155" s="55"/>
      <c r="E155" s="60"/>
      <c r="F155" s="60"/>
      <c r="G155" s="55"/>
      <c r="H155" s="55"/>
      <c r="I155" s="60"/>
    </row>
    <row r="156" spans="2:9" x14ac:dyDescent="0.25">
      <c r="B156" s="60"/>
      <c r="C156" s="55"/>
      <c r="D156" s="55"/>
      <c r="E156" s="60"/>
      <c r="F156" s="60"/>
      <c r="G156" s="55"/>
      <c r="H156" s="55"/>
      <c r="I156" s="60"/>
    </row>
    <row r="157" spans="2:9" x14ac:dyDescent="0.25">
      <c r="B157" s="60"/>
      <c r="C157" s="55"/>
      <c r="D157" s="55"/>
      <c r="E157" s="60"/>
      <c r="F157" s="60"/>
      <c r="G157" s="55"/>
      <c r="H157" s="55"/>
      <c r="I157" s="60"/>
    </row>
    <row r="158" spans="2:9" x14ac:dyDescent="0.25">
      <c r="B158" s="60"/>
      <c r="C158" s="55"/>
      <c r="D158" s="55"/>
      <c r="E158" s="60"/>
      <c r="F158" s="60"/>
      <c r="G158" s="55"/>
      <c r="H158" s="55"/>
      <c r="I158" s="60"/>
    </row>
    <row r="159" spans="2:9" x14ac:dyDescent="0.25">
      <c r="B159" s="60"/>
      <c r="C159" s="55"/>
      <c r="D159" s="55"/>
      <c r="E159" s="60"/>
      <c r="F159" s="60"/>
      <c r="G159" s="55"/>
      <c r="H159" s="55"/>
      <c r="I159" s="60"/>
    </row>
    <row r="160" spans="2:9" x14ac:dyDescent="0.25">
      <c r="B160" s="60"/>
      <c r="C160" s="55"/>
      <c r="D160" s="55"/>
      <c r="E160" s="60"/>
      <c r="F160" s="60"/>
      <c r="G160" s="55"/>
      <c r="H160" s="55"/>
      <c r="I160" s="60"/>
    </row>
    <row r="161" spans="2:9" x14ac:dyDescent="0.25">
      <c r="B161" s="60"/>
      <c r="C161" s="55"/>
      <c r="D161" s="55"/>
      <c r="E161" s="60"/>
      <c r="F161" s="60"/>
      <c r="G161" s="55"/>
      <c r="H161" s="55"/>
      <c r="I161" s="60"/>
    </row>
    <row r="162" spans="2:9" x14ac:dyDescent="0.25">
      <c r="B162" s="60"/>
      <c r="C162" s="55"/>
      <c r="D162" s="55"/>
      <c r="E162" s="60"/>
      <c r="F162" s="60"/>
      <c r="G162" s="55"/>
      <c r="H162" s="55"/>
      <c r="I162" s="60"/>
    </row>
    <row r="163" spans="2:9" x14ac:dyDescent="0.25">
      <c r="B163" s="60"/>
      <c r="C163" s="55"/>
      <c r="D163" s="55"/>
      <c r="E163" s="60"/>
      <c r="F163" s="60"/>
      <c r="G163" s="55"/>
      <c r="H163" s="55"/>
      <c r="I163" s="60"/>
    </row>
    <row r="164" spans="2:9" x14ac:dyDescent="0.25">
      <c r="B164" s="60"/>
      <c r="C164" s="55"/>
      <c r="D164" s="55"/>
      <c r="E164" s="60"/>
      <c r="F164" s="60"/>
      <c r="G164" s="55"/>
      <c r="H164" s="55"/>
      <c r="I164" s="60"/>
    </row>
    <row r="165" spans="2:9" x14ac:dyDescent="0.25">
      <c r="B165" s="60"/>
      <c r="C165" s="55"/>
      <c r="D165" s="55"/>
      <c r="E165" s="60"/>
      <c r="F165" s="60"/>
      <c r="G165" s="55"/>
      <c r="H165" s="55"/>
      <c r="I165" s="60"/>
    </row>
    <row r="166" spans="2:9" x14ac:dyDescent="0.25">
      <c r="B166" s="60"/>
      <c r="C166" s="55"/>
      <c r="D166" s="55"/>
      <c r="E166" s="60"/>
      <c r="F166" s="60"/>
      <c r="G166" s="55"/>
      <c r="H166" s="55"/>
      <c r="I166" s="60"/>
    </row>
    <row r="167" spans="2:9" x14ac:dyDescent="0.25">
      <c r="B167" s="60"/>
      <c r="C167" s="55"/>
      <c r="D167" s="55"/>
      <c r="E167" s="60"/>
      <c r="F167" s="60"/>
      <c r="G167" s="55"/>
      <c r="H167" s="55"/>
      <c r="I167" s="60"/>
    </row>
    <row r="168" spans="2:9" x14ac:dyDescent="0.25">
      <c r="B168" s="60"/>
      <c r="C168" s="55"/>
      <c r="D168" s="55"/>
      <c r="E168" s="60"/>
      <c r="F168" s="60"/>
      <c r="G168" s="55"/>
      <c r="H168" s="55"/>
      <c r="I168" s="60"/>
    </row>
    <row r="169" spans="2:9" x14ac:dyDescent="0.25">
      <c r="B169" s="60"/>
      <c r="C169" s="55"/>
      <c r="D169" s="55"/>
      <c r="E169" s="60"/>
      <c r="F169" s="60"/>
      <c r="G169" s="55"/>
      <c r="H169" s="55"/>
      <c r="I169" s="60"/>
    </row>
    <row r="170" spans="2:9" x14ac:dyDescent="0.25">
      <c r="B170" s="60"/>
      <c r="C170" s="55"/>
      <c r="D170" s="55"/>
      <c r="E170" s="60"/>
      <c r="F170" s="60"/>
      <c r="G170" s="55"/>
      <c r="H170" s="55"/>
      <c r="I170" s="60"/>
    </row>
    <row r="171" spans="2:9" x14ac:dyDescent="0.25">
      <c r="B171" s="60"/>
      <c r="C171" s="55"/>
      <c r="D171" s="55"/>
      <c r="E171" s="60"/>
      <c r="F171" s="60"/>
      <c r="G171" s="55"/>
      <c r="H171" s="55"/>
      <c r="I171" s="60"/>
    </row>
    <row r="172" spans="2:9" x14ac:dyDescent="0.25">
      <c r="B172" s="60"/>
      <c r="C172" s="55"/>
      <c r="D172" s="55"/>
      <c r="E172" s="60"/>
      <c r="F172" s="60"/>
      <c r="G172" s="55"/>
      <c r="H172" s="55"/>
      <c r="I172" s="60"/>
    </row>
    <row r="173" spans="2:9" x14ac:dyDescent="0.25">
      <c r="B173" s="60"/>
      <c r="C173" s="55"/>
      <c r="D173" s="55"/>
      <c r="E173" s="60"/>
      <c r="F173" s="60"/>
      <c r="G173" s="55"/>
      <c r="H173" s="55"/>
      <c r="I173" s="60"/>
    </row>
    <row r="174" spans="2:9" x14ac:dyDescent="0.25">
      <c r="B174" s="60"/>
      <c r="C174" s="55"/>
      <c r="D174" s="55"/>
      <c r="E174" s="60"/>
      <c r="F174" s="60"/>
      <c r="G174" s="55"/>
      <c r="H174" s="55"/>
      <c r="I174" s="60"/>
    </row>
    <row r="175" spans="2:9" x14ac:dyDescent="0.25">
      <c r="B175" s="60"/>
      <c r="C175" s="55"/>
      <c r="D175" s="55"/>
      <c r="E175" s="60"/>
      <c r="F175" s="60"/>
      <c r="G175" s="55"/>
      <c r="H175" s="55"/>
      <c r="I175" s="60"/>
    </row>
    <row r="176" spans="2:9" x14ac:dyDescent="0.25">
      <c r="B176" s="60"/>
      <c r="C176" s="55"/>
      <c r="D176" s="55"/>
      <c r="E176" s="60"/>
      <c r="F176" s="60"/>
      <c r="G176" s="55"/>
      <c r="H176" s="55"/>
      <c r="I176" s="60"/>
    </row>
    <row r="177" spans="2:9" x14ac:dyDescent="0.25">
      <c r="B177" s="60"/>
      <c r="C177" s="55"/>
      <c r="D177" s="55"/>
      <c r="E177" s="60"/>
      <c r="F177" s="60"/>
      <c r="G177" s="55"/>
      <c r="H177" s="55"/>
      <c r="I177" s="60"/>
    </row>
    <row r="178" spans="2:9" x14ac:dyDescent="0.25">
      <c r="B178" s="60"/>
      <c r="C178" s="55"/>
      <c r="D178" s="55"/>
      <c r="E178" s="60"/>
      <c r="F178" s="60"/>
      <c r="G178" s="55"/>
      <c r="H178" s="55"/>
      <c r="I178" s="60"/>
    </row>
    <row r="179" spans="2:9" x14ac:dyDescent="0.25">
      <c r="B179" s="60"/>
      <c r="C179" s="55"/>
      <c r="D179" s="55"/>
      <c r="E179" s="60"/>
      <c r="F179" s="60"/>
      <c r="G179" s="55"/>
      <c r="H179" s="55"/>
      <c r="I179" s="60"/>
    </row>
    <row r="180" spans="2:9" x14ac:dyDescent="0.25">
      <c r="B180" s="60"/>
      <c r="C180" s="55"/>
      <c r="D180" s="55"/>
      <c r="E180" s="60"/>
      <c r="F180" s="60"/>
      <c r="G180" s="55"/>
      <c r="H180" s="55"/>
      <c r="I180" s="60"/>
    </row>
    <row r="181" spans="2:9" x14ac:dyDescent="0.25">
      <c r="B181" s="60"/>
      <c r="C181" s="55"/>
      <c r="D181" s="55"/>
      <c r="E181" s="60"/>
      <c r="F181" s="60"/>
      <c r="G181" s="55"/>
      <c r="H181" s="55"/>
      <c r="I181" s="60"/>
    </row>
    <row r="182" spans="2:9" x14ac:dyDescent="0.25">
      <c r="B182" s="60"/>
      <c r="C182" s="55"/>
      <c r="D182" s="55"/>
      <c r="E182" s="60"/>
      <c r="F182" s="60"/>
      <c r="G182" s="55"/>
      <c r="H182" s="55"/>
      <c r="I182" s="60"/>
    </row>
    <row r="183" spans="2:9" x14ac:dyDescent="0.25">
      <c r="B183" s="60"/>
      <c r="C183" s="55"/>
      <c r="D183" s="55"/>
      <c r="E183" s="60"/>
      <c r="F183" s="60"/>
      <c r="G183" s="55"/>
      <c r="H183" s="55"/>
      <c r="I183" s="60"/>
    </row>
    <row r="184" spans="2:9" x14ac:dyDescent="0.25">
      <c r="B184" s="60"/>
      <c r="C184" s="55"/>
      <c r="D184" s="55"/>
      <c r="E184" s="60"/>
      <c r="F184" s="60"/>
      <c r="G184" s="55"/>
      <c r="H184" s="55"/>
      <c r="I184" s="60"/>
    </row>
    <row r="185" spans="2:9" x14ac:dyDescent="0.25">
      <c r="B185" s="60"/>
      <c r="C185" s="55"/>
      <c r="D185" s="55"/>
      <c r="E185" s="60"/>
      <c r="F185" s="60"/>
      <c r="G185" s="55"/>
      <c r="H185" s="55"/>
      <c r="I185" s="60"/>
    </row>
    <row r="186" spans="2:9" x14ac:dyDescent="0.25">
      <c r="B186" s="60"/>
      <c r="C186" s="55"/>
      <c r="D186" s="55"/>
      <c r="E186" s="60"/>
      <c r="F186" s="60"/>
      <c r="G186" s="55"/>
      <c r="H186" s="55"/>
      <c r="I186" s="60"/>
    </row>
    <row r="187" spans="2:9" x14ac:dyDescent="0.25">
      <c r="B187" s="60"/>
      <c r="C187" s="55"/>
      <c r="D187" s="55"/>
      <c r="E187" s="60"/>
      <c r="F187" s="60"/>
      <c r="G187" s="55"/>
      <c r="H187" s="55"/>
      <c r="I187" s="60"/>
    </row>
    <row r="188" spans="2:9" x14ac:dyDescent="0.25">
      <c r="B188" s="60"/>
      <c r="C188" s="55"/>
      <c r="D188" s="55"/>
      <c r="E188" s="60"/>
      <c r="F188" s="60"/>
      <c r="G188" s="55"/>
      <c r="H188" s="55"/>
      <c r="I188" s="60"/>
    </row>
    <row r="189" spans="2:9" x14ac:dyDescent="0.25">
      <c r="B189" s="60"/>
      <c r="C189" s="55"/>
      <c r="D189" s="55"/>
      <c r="E189" s="60"/>
      <c r="F189" s="60"/>
      <c r="G189" s="55"/>
      <c r="H189" s="55"/>
      <c r="I189" s="60"/>
    </row>
    <row r="190" spans="2:9" x14ac:dyDescent="0.25">
      <c r="B190" s="60"/>
      <c r="C190" s="55"/>
      <c r="D190" s="55"/>
      <c r="E190" s="60"/>
      <c r="F190" s="60"/>
      <c r="G190" s="55"/>
      <c r="H190" s="55"/>
      <c r="I190" s="60"/>
    </row>
    <row r="191" spans="2:9" x14ac:dyDescent="0.25">
      <c r="B191" s="60"/>
      <c r="C191" s="55"/>
      <c r="D191" s="55"/>
      <c r="E191" s="60"/>
      <c r="F191" s="60"/>
      <c r="G191" s="55"/>
      <c r="H191" s="55"/>
      <c r="I191" s="60"/>
    </row>
    <row r="192" spans="2:9" x14ac:dyDescent="0.25">
      <c r="B192" s="60"/>
      <c r="C192" s="55"/>
      <c r="D192" s="55"/>
      <c r="E192" s="60"/>
      <c r="F192" s="60"/>
      <c r="G192" s="55"/>
      <c r="H192" s="55"/>
      <c r="I192" s="60"/>
    </row>
    <row r="193" spans="2:9" x14ac:dyDescent="0.25">
      <c r="B193" s="60"/>
      <c r="C193" s="55"/>
      <c r="D193" s="55"/>
      <c r="E193" s="60"/>
      <c r="F193" s="60"/>
      <c r="G193" s="55"/>
      <c r="H193" s="55"/>
      <c r="I193" s="60"/>
    </row>
    <row r="194" spans="2:9" x14ac:dyDescent="0.25">
      <c r="B194" s="60"/>
      <c r="C194" s="55"/>
      <c r="D194" s="55"/>
      <c r="E194" s="60"/>
      <c r="F194" s="60"/>
      <c r="G194" s="55"/>
      <c r="H194" s="55"/>
      <c r="I194" s="60"/>
    </row>
    <row r="195" spans="2:9" x14ac:dyDescent="0.25">
      <c r="B195" s="60"/>
      <c r="C195" s="55"/>
      <c r="D195" s="55"/>
      <c r="E195" s="60"/>
      <c r="F195" s="60"/>
      <c r="G195" s="55"/>
      <c r="H195" s="55"/>
      <c r="I195" s="60"/>
    </row>
    <row r="196" spans="2:9" x14ac:dyDescent="0.25">
      <c r="B196" s="60"/>
      <c r="C196" s="55"/>
      <c r="D196" s="55"/>
      <c r="E196" s="60"/>
      <c r="F196" s="60"/>
      <c r="G196" s="55"/>
      <c r="H196" s="55"/>
      <c r="I196" s="60"/>
    </row>
    <row r="197" spans="2:9" x14ac:dyDescent="0.25">
      <c r="B197" s="60"/>
      <c r="C197" s="55"/>
      <c r="D197" s="55"/>
      <c r="E197" s="60"/>
      <c r="F197" s="60"/>
      <c r="G197" s="55"/>
      <c r="H197" s="55"/>
      <c r="I197" s="60"/>
    </row>
    <row r="198" spans="2:9" x14ac:dyDescent="0.25">
      <c r="B198" s="60"/>
      <c r="C198" s="55"/>
      <c r="D198" s="55"/>
      <c r="E198" s="60"/>
      <c r="F198" s="60"/>
      <c r="G198" s="55"/>
      <c r="H198" s="55"/>
      <c r="I198" s="60"/>
    </row>
    <row r="199" spans="2:9" x14ac:dyDescent="0.25">
      <c r="B199" s="60"/>
      <c r="C199" s="55"/>
      <c r="D199" s="55"/>
      <c r="E199" s="60"/>
      <c r="F199" s="60"/>
      <c r="G199" s="55"/>
      <c r="H199" s="55"/>
      <c r="I199" s="60"/>
    </row>
    <row r="200" spans="2:9" x14ac:dyDescent="0.25">
      <c r="B200" s="60"/>
      <c r="C200" s="55"/>
      <c r="D200" s="55"/>
      <c r="E200" s="60"/>
      <c r="F200" s="60"/>
      <c r="G200" s="55"/>
      <c r="H200" s="55"/>
      <c r="I200" s="60"/>
    </row>
    <row r="201" spans="2:9" x14ac:dyDescent="0.25">
      <c r="B201" s="60"/>
      <c r="C201" s="55"/>
      <c r="D201" s="55"/>
      <c r="E201" s="60"/>
      <c r="F201" s="60"/>
      <c r="G201" s="55"/>
      <c r="H201" s="55"/>
      <c r="I201" s="60"/>
    </row>
    <row r="202" spans="2:9" x14ac:dyDescent="0.25">
      <c r="B202" s="60"/>
      <c r="C202" s="55"/>
      <c r="D202" s="55"/>
      <c r="E202" s="60"/>
      <c r="F202" s="60"/>
      <c r="G202" s="55"/>
      <c r="H202" s="55"/>
      <c r="I202" s="60"/>
    </row>
    <row r="203" spans="2:9" x14ac:dyDescent="0.25">
      <c r="B203" s="60"/>
      <c r="C203" s="55"/>
      <c r="D203" s="55"/>
      <c r="E203" s="60"/>
      <c r="F203" s="60"/>
      <c r="G203" s="55"/>
      <c r="H203" s="55"/>
      <c r="I203" s="60"/>
    </row>
    <row r="204" spans="2:9" x14ac:dyDescent="0.25">
      <c r="B204" s="60"/>
      <c r="C204" s="55"/>
      <c r="D204" s="55"/>
      <c r="E204" s="60"/>
      <c r="F204" s="60"/>
      <c r="G204" s="55"/>
      <c r="H204" s="55"/>
      <c r="I204" s="60"/>
    </row>
    <row r="205" spans="2:9" x14ac:dyDescent="0.25">
      <c r="B205" s="60"/>
      <c r="C205" s="55"/>
      <c r="D205" s="55"/>
      <c r="E205" s="60"/>
      <c r="F205" s="60"/>
      <c r="G205" s="55"/>
      <c r="H205" s="55"/>
      <c r="I205" s="60"/>
    </row>
    <row r="206" spans="2:9" x14ac:dyDescent="0.25">
      <c r="B206" s="60"/>
      <c r="C206" s="55"/>
      <c r="D206" s="55"/>
      <c r="E206" s="60"/>
      <c r="F206" s="60"/>
      <c r="G206" s="55"/>
      <c r="H206" s="55"/>
      <c r="I206" s="60"/>
    </row>
    <row r="207" spans="2:9" x14ac:dyDescent="0.25">
      <c r="B207" s="60"/>
      <c r="C207" s="55"/>
      <c r="D207" s="55"/>
      <c r="E207" s="60"/>
      <c r="F207" s="60"/>
      <c r="G207" s="55"/>
      <c r="H207" s="55"/>
      <c r="I207" s="60"/>
    </row>
    <row r="208" spans="2:9" x14ac:dyDescent="0.25">
      <c r="B208" s="60"/>
      <c r="C208" s="55"/>
      <c r="D208" s="55"/>
      <c r="E208" s="60"/>
      <c r="F208" s="60"/>
      <c r="G208" s="55"/>
      <c r="H208" s="55"/>
      <c r="I208" s="60"/>
    </row>
    <row r="209" spans="2:9" x14ac:dyDescent="0.25">
      <c r="B209" s="60"/>
      <c r="C209" s="55"/>
      <c r="D209" s="55"/>
      <c r="E209" s="60"/>
      <c r="F209" s="60"/>
      <c r="G209" s="55"/>
      <c r="H209" s="55"/>
      <c r="I209" s="60"/>
    </row>
    <row r="210" spans="2:9" x14ac:dyDescent="0.25">
      <c r="B210" s="60"/>
      <c r="C210" s="55"/>
      <c r="D210" s="55"/>
      <c r="E210" s="60"/>
      <c r="F210" s="60"/>
      <c r="G210" s="55"/>
      <c r="H210" s="55"/>
      <c r="I210" s="60"/>
    </row>
    <row r="211" spans="2:9" x14ac:dyDescent="0.25">
      <c r="B211" s="60"/>
      <c r="C211" s="55"/>
      <c r="D211" s="55"/>
      <c r="E211" s="60"/>
      <c r="F211" s="60"/>
      <c r="G211" s="55"/>
      <c r="H211" s="55"/>
      <c r="I211" s="60"/>
    </row>
    <row r="212" spans="2:9" x14ac:dyDescent="0.25">
      <c r="B212" s="60"/>
      <c r="C212" s="55"/>
      <c r="D212" s="55"/>
      <c r="E212" s="60"/>
      <c r="F212" s="60"/>
      <c r="G212" s="55"/>
      <c r="H212" s="55"/>
      <c r="I212" s="60"/>
    </row>
    <row r="213" spans="2:9" x14ac:dyDescent="0.25">
      <c r="B213" s="60"/>
      <c r="C213" s="55"/>
      <c r="D213" s="55"/>
      <c r="E213" s="60"/>
      <c r="F213" s="60"/>
      <c r="G213" s="55"/>
      <c r="H213" s="55"/>
      <c r="I213" s="60"/>
    </row>
    <row r="214" spans="2:9" x14ac:dyDescent="0.25">
      <c r="B214" s="60"/>
      <c r="C214" s="55"/>
      <c r="D214" s="55"/>
      <c r="E214" s="60"/>
      <c r="F214" s="60"/>
      <c r="G214" s="55"/>
      <c r="H214" s="55"/>
      <c r="I214" s="60"/>
    </row>
    <row r="215" spans="2:9" x14ac:dyDescent="0.25">
      <c r="B215" s="60"/>
      <c r="C215" s="55"/>
      <c r="D215" s="55"/>
      <c r="E215" s="60"/>
      <c r="F215" s="60"/>
      <c r="G215" s="55"/>
      <c r="H215" s="55"/>
      <c r="I215" s="60"/>
    </row>
    <row r="216" spans="2:9" x14ac:dyDescent="0.25">
      <c r="B216" s="60"/>
      <c r="C216" s="55"/>
      <c r="D216" s="55"/>
      <c r="E216" s="60"/>
      <c r="F216" s="60"/>
      <c r="G216" s="55"/>
      <c r="H216" s="55"/>
      <c r="I216" s="60"/>
    </row>
    <row r="217" spans="2:9" x14ac:dyDescent="0.25">
      <c r="B217" s="60"/>
      <c r="C217" s="55"/>
      <c r="D217" s="55"/>
      <c r="E217" s="60"/>
      <c r="F217" s="60"/>
      <c r="G217" s="55"/>
      <c r="H217" s="55"/>
      <c r="I217" s="60"/>
    </row>
    <row r="218" spans="2:9" x14ac:dyDescent="0.25">
      <c r="B218" s="60"/>
      <c r="C218" s="55"/>
      <c r="D218" s="55"/>
      <c r="E218" s="60"/>
      <c r="F218" s="60"/>
      <c r="G218" s="55"/>
      <c r="H218" s="55"/>
      <c r="I218" s="60"/>
    </row>
  </sheetData>
  <mergeCells count="5">
    <mergeCell ref="AH35:AM35"/>
    <mergeCell ref="AO54:AS54"/>
    <mergeCell ref="AT54:AW54"/>
    <mergeCell ref="AH56:AM56"/>
    <mergeCell ref="AY61:BA61"/>
  </mergeCells>
  <pageMargins left="0.7" right="0.7" top="0.78740157499999996" bottom="0.78740157499999996" header="0.3" footer="0.3"/>
  <pageSetup paperSize="9" scale="7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316F-920A-4CC3-9577-4990341AAD51}">
  <sheetPr>
    <tabColor theme="6"/>
    <pageSetUpPr fitToPage="1"/>
  </sheetPr>
  <dimension ref="B2:BE219"/>
  <sheetViews>
    <sheetView showGridLines="0" zoomScaleNormal="100" workbookViewId="0"/>
  </sheetViews>
  <sheetFormatPr baseColWidth="10" defaultColWidth="11.25" defaultRowHeight="15.75" x14ac:dyDescent="0.25"/>
  <cols>
    <col min="1" max="1" width="3.625" style="4" customWidth="1"/>
    <col min="2" max="2" width="40.625" style="4" customWidth="1"/>
    <col min="3" max="4" width="18.625" style="5" customWidth="1"/>
    <col min="5" max="5" width="3.125" style="4" customWidth="1"/>
    <col min="6" max="6" width="40.625" style="4" customWidth="1"/>
    <col min="7" max="8" width="18.625" style="5" customWidth="1"/>
    <col min="9" max="9" width="11.25" style="4"/>
    <col min="10" max="10" width="29.625" style="4" customWidth="1"/>
    <col min="11" max="11" width="26.5" style="4" customWidth="1"/>
    <col min="12" max="12" width="26.25" style="4" customWidth="1"/>
    <col min="13" max="13" width="25.125" style="4" customWidth="1"/>
    <col min="14" max="14" width="17.75" style="4" customWidth="1"/>
    <col min="15" max="15" width="11.25" style="4"/>
    <col min="16" max="16" width="31.75" style="4" customWidth="1"/>
    <col min="17" max="24" width="13.625" style="4" customWidth="1"/>
    <col min="25" max="25" width="11.25" style="4"/>
    <col min="26" max="26" width="28.625" style="4" customWidth="1"/>
    <col min="27" max="28" width="15.625" style="4" customWidth="1"/>
    <col min="29" max="29" width="4.5" style="4" customWidth="1"/>
    <col min="30" max="30" width="26.25" style="4" customWidth="1"/>
    <col min="31" max="32" width="15.625" style="4" customWidth="1"/>
    <col min="33" max="33" width="19" style="4" customWidth="1"/>
    <col min="34" max="34" width="37.625" style="4" customWidth="1"/>
    <col min="35" max="35" width="31.125" style="4" customWidth="1"/>
    <col min="36" max="36" width="62.75" style="4" customWidth="1"/>
    <col min="37" max="37" width="20.25" style="4" customWidth="1"/>
    <col min="38" max="38" width="24.625" style="4" customWidth="1"/>
    <col min="39" max="39" width="27.5" style="4" customWidth="1"/>
    <col min="40" max="40" width="11.25" style="60"/>
    <col min="41" max="41" width="17.625" style="4" customWidth="1"/>
    <col min="42" max="49" width="13.625" style="4" customWidth="1"/>
    <col min="50" max="50" width="4.75" style="4" customWidth="1"/>
    <col min="51" max="51" width="51.625" style="4" customWidth="1"/>
    <col min="52" max="53" width="25.625" style="4" customWidth="1"/>
    <col min="54" max="16384" width="11.25" style="4"/>
  </cols>
  <sheetData>
    <row r="2" spans="2:57" ht="18.75" customHeight="1" thickBot="1" x14ac:dyDescent="0.3">
      <c r="B2" s="195" t="s">
        <v>318</v>
      </c>
      <c r="C2" s="624">
        <v>2021</v>
      </c>
      <c r="D2" s="624">
        <v>2022</v>
      </c>
      <c r="E2" s="712"/>
      <c r="F2" s="200"/>
      <c r="G2" s="624">
        <v>2021</v>
      </c>
      <c r="H2" s="624">
        <v>2022</v>
      </c>
      <c r="J2" s="571"/>
      <c r="K2" s="571"/>
      <c r="L2" s="571"/>
      <c r="M2" s="571"/>
      <c r="N2" s="571"/>
      <c r="AH2" s="60"/>
      <c r="AI2" s="60"/>
      <c r="AJ2" s="60"/>
      <c r="AK2" s="60"/>
      <c r="AL2" s="60"/>
      <c r="AM2" s="60"/>
      <c r="AO2" s="60"/>
      <c r="AP2" s="60"/>
      <c r="AQ2" s="60"/>
      <c r="AR2" s="60"/>
      <c r="AS2" s="60"/>
      <c r="AT2" s="60"/>
      <c r="AU2" s="60"/>
      <c r="AV2" s="60"/>
      <c r="AW2" s="60"/>
      <c r="AX2" s="60"/>
      <c r="AY2" s="60"/>
      <c r="AZ2" s="60"/>
      <c r="BA2" s="60"/>
      <c r="BB2" s="60"/>
      <c r="BC2" s="60"/>
      <c r="BD2" s="60"/>
      <c r="BE2" s="60"/>
    </row>
    <row r="3" spans="2:57" ht="18" customHeight="1" x14ac:dyDescent="0.25">
      <c r="B3" s="197" t="s">
        <v>63</v>
      </c>
      <c r="C3" s="194"/>
      <c r="D3" s="194"/>
      <c r="E3" s="361"/>
      <c r="F3" s="282" t="s">
        <v>64</v>
      </c>
      <c r="G3" s="304"/>
      <c r="H3" s="304"/>
      <c r="J3" s="109"/>
      <c r="K3" s="9"/>
      <c r="L3" s="16"/>
      <c r="M3" s="16"/>
      <c r="N3" s="9"/>
      <c r="AH3" s="60"/>
      <c r="AI3" s="60"/>
      <c r="AJ3" s="60"/>
      <c r="AK3" s="60"/>
      <c r="AL3" s="60"/>
      <c r="AM3" s="60"/>
      <c r="AO3" s="60"/>
      <c r="AP3" s="60"/>
      <c r="AQ3" s="60"/>
      <c r="AR3" s="60"/>
      <c r="AS3" s="60"/>
      <c r="AT3" s="60"/>
      <c r="AU3" s="60"/>
      <c r="AV3" s="60"/>
      <c r="AW3" s="60"/>
      <c r="AX3" s="60"/>
      <c r="AY3" s="60"/>
      <c r="AZ3" s="60"/>
      <c r="BA3" s="60"/>
      <c r="BB3" s="60"/>
      <c r="BC3" s="60"/>
      <c r="BD3" s="60"/>
      <c r="BE3" s="60"/>
    </row>
    <row r="4" spans="2:57" ht="18" customHeight="1" x14ac:dyDescent="0.25">
      <c r="B4" s="198" t="s">
        <v>135</v>
      </c>
      <c r="C4" s="694">
        <v>18.225000000000001</v>
      </c>
      <c r="D4" s="694">
        <v>18.3</v>
      </c>
      <c r="E4" s="361"/>
      <c r="F4" s="284" t="s">
        <v>136</v>
      </c>
      <c r="G4" s="711">
        <v>7.7478304663220019</v>
      </c>
      <c r="H4" s="711">
        <v>7.6</v>
      </c>
      <c r="J4" s="109"/>
      <c r="K4" s="9"/>
      <c r="L4" s="16"/>
      <c r="M4" s="16"/>
      <c r="N4" s="9"/>
      <c r="AH4" s="60"/>
      <c r="AI4" s="60"/>
      <c r="AJ4" s="60"/>
      <c r="AK4" s="60"/>
      <c r="AL4" s="60"/>
      <c r="AM4" s="60"/>
      <c r="AO4" s="60"/>
      <c r="AP4" s="60"/>
      <c r="AQ4" s="60"/>
      <c r="AR4" s="60"/>
      <c r="AS4" s="60"/>
      <c r="AT4" s="60"/>
      <c r="AU4" s="60"/>
      <c r="AV4" s="60"/>
      <c r="AW4" s="60"/>
      <c r="AX4" s="60"/>
      <c r="AY4" s="60"/>
      <c r="AZ4" s="60"/>
      <c r="BA4" s="60"/>
      <c r="BB4" s="60"/>
      <c r="BC4" s="60"/>
      <c r="BD4" s="60"/>
      <c r="BE4" s="60"/>
    </row>
    <row r="5" spans="2:57" ht="18" customHeight="1" x14ac:dyDescent="0.25">
      <c r="B5" s="285" t="s">
        <v>137</v>
      </c>
      <c r="C5" s="698">
        <v>2</v>
      </c>
      <c r="D5" s="698">
        <v>2</v>
      </c>
      <c r="E5" s="361"/>
      <c r="F5" s="284" t="s">
        <v>65</v>
      </c>
      <c r="G5" s="694"/>
      <c r="H5" s="694"/>
      <c r="J5" s="19"/>
      <c r="K5" s="9"/>
      <c r="L5" s="16"/>
      <c r="M5" s="16"/>
      <c r="N5" s="9"/>
      <c r="AH5" s="60"/>
      <c r="AI5" s="60"/>
      <c r="AJ5" s="60"/>
      <c r="AK5" s="60"/>
      <c r="AL5" s="60"/>
      <c r="AM5" s="60"/>
      <c r="AO5" s="60"/>
      <c r="AP5" s="60"/>
      <c r="AQ5" s="60"/>
      <c r="AR5" s="60"/>
      <c r="AS5" s="60"/>
      <c r="AT5" s="60"/>
      <c r="AU5" s="60"/>
      <c r="AV5" s="60"/>
      <c r="AW5" s="60"/>
      <c r="AX5" s="60"/>
      <c r="AY5" s="60"/>
      <c r="AZ5" s="60"/>
      <c r="BA5" s="60"/>
      <c r="BB5" s="60"/>
      <c r="BC5" s="60"/>
      <c r="BD5" s="60"/>
      <c r="BE5" s="60"/>
    </row>
    <row r="6" spans="2:57" ht="18" customHeight="1" x14ac:dyDescent="0.25">
      <c r="B6" s="198" t="s">
        <v>146</v>
      </c>
      <c r="C6" s="694"/>
      <c r="D6" s="694"/>
      <c r="E6" s="361"/>
      <c r="F6" s="204" t="s">
        <v>317</v>
      </c>
      <c r="G6" s="695">
        <v>0.67</v>
      </c>
      <c r="H6" s="695">
        <v>0.7</v>
      </c>
      <c r="J6" s="268"/>
      <c r="K6" s="268"/>
      <c r="L6" s="268"/>
      <c r="M6" s="268"/>
      <c r="N6" s="268"/>
      <c r="AH6" s="60"/>
      <c r="AI6" s="60"/>
      <c r="AJ6" s="60"/>
      <c r="AK6" s="60"/>
      <c r="AL6" s="60"/>
      <c r="AM6" s="60"/>
      <c r="AO6" s="60"/>
      <c r="AP6" s="60"/>
      <c r="AQ6" s="60"/>
      <c r="AR6" s="60"/>
      <c r="AS6" s="60"/>
      <c r="AT6" s="60"/>
      <c r="AU6" s="60"/>
      <c r="AV6" s="60"/>
      <c r="AW6" s="60"/>
      <c r="AX6" s="60"/>
      <c r="AY6" s="60"/>
      <c r="AZ6" s="60"/>
      <c r="BA6" s="60"/>
      <c r="BB6" s="60"/>
      <c r="BC6" s="60"/>
      <c r="BD6" s="60"/>
      <c r="BE6" s="60"/>
    </row>
    <row r="7" spans="2:57" ht="18" customHeight="1" x14ac:dyDescent="0.25">
      <c r="B7" s="285" t="s">
        <v>137</v>
      </c>
      <c r="C7" s="698"/>
      <c r="D7" s="698"/>
      <c r="E7" s="361"/>
      <c r="F7" s="208"/>
      <c r="G7" s="286"/>
      <c r="H7" s="287"/>
      <c r="J7" s="109"/>
      <c r="K7" s="9"/>
      <c r="L7" s="16"/>
      <c r="M7" s="16"/>
      <c r="N7" s="9"/>
      <c r="AH7" s="60"/>
      <c r="AI7" s="60"/>
      <c r="AJ7" s="60"/>
      <c r="AK7" s="60"/>
      <c r="AL7" s="60"/>
      <c r="AM7" s="60"/>
      <c r="AO7" s="60"/>
      <c r="AP7" s="60"/>
      <c r="AQ7" s="60"/>
      <c r="AR7" s="60"/>
      <c r="AS7" s="60"/>
      <c r="AT7" s="60"/>
      <c r="AU7" s="60"/>
      <c r="AV7" s="60"/>
      <c r="AW7" s="60"/>
      <c r="AX7" s="60"/>
      <c r="AY7" s="60"/>
      <c r="AZ7" s="60"/>
      <c r="BA7" s="60"/>
      <c r="BB7" s="60"/>
      <c r="BC7" s="60"/>
      <c r="BD7" s="60"/>
      <c r="BE7" s="60"/>
    </row>
    <row r="8" spans="2:57" ht="14.25" customHeight="1" x14ac:dyDescent="0.25">
      <c r="B8" s="433"/>
      <c r="C8" s="296"/>
      <c r="D8" s="830"/>
      <c r="E8" s="830"/>
      <c r="F8" s="830"/>
      <c r="G8" s="830"/>
      <c r="H8" s="829"/>
      <c r="I8" s="297"/>
      <c r="J8" s="268"/>
      <c r="K8" s="268"/>
      <c r="L8" s="268"/>
      <c r="M8" s="268"/>
      <c r="N8" s="268"/>
      <c r="AH8" s="60"/>
      <c r="AI8" s="60"/>
      <c r="AJ8" s="60"/>
      <c r="AK8" s="60"/>
      <c r="AL8" s="60"/>
      <c r="AM8" s="60"/>
      <c r="AO8" s="60"/>
      <c r="AP8" s="60"/>
      <c r="AQ8" s="60"/>
      <c r="AR8" s="60"/>
      <c r="AS8" s="60"/>
      <c r="AT8" s="60"/>
      <c r="AU8" s="60"/>
      <c r="AV8" s="60"/>
      <c r="AW8" s="60"/>
      <c r="AX8" s="60"/>
      <c r="AY8" s="60"/>
      <c r="AZ8" s="60"/>
      <c r="BA8" s="60"/>
      <c r="BB8" s="60"/>
      <c r="BC8" s="60"/>
      <c r="BD8" s="60"/>
      <c r="BE8" s="60"/>
    </row>
    <row r="9" spans="2:57" ht="14.25" customHeight="1" x14ac:dyDescent="0.25">
      <c r="B9" s="433"/>
      <c r="C9" s="296"/>
      <c r="D9" s="830"/>
      <c r="E9" s="830"/>
      <c r="F9" s="830"/>
      <c r="G9" s="830"/>
      <c r="H9" s="829"/>
      <c r="I9" s="297"/>
      <c r="J9" s="268"/>
      <c r="K9" s="268"/>
      <c r="L9" s="268"/>
      <c r="M9" s="268"/>
      <c r="N9" s="268"/>
      <c r="AH9" s="60"/>
      <c r="AI9" s="60"/>
      <c r="AJ9" s="60"/>
      <c r="AK9" s="60"/>
      <c r="AL9" s="60"/>
      <c r="AM9" s="60"/>
      <c r="AO9" s="60"/>
      <c r="AP9" s="60"/>
      <c r="AQ9" s="60"/>
      <c r="AR9" s="60"/>
      <c r="AS9" s="60"/>
      <c r="AT9" s="60"/>
      <c r="AU9" s="60"/>
      <c r="AV9" s="60"/>
      <c r="AW9" s="60"/>
      <c r="AX9" s="60"/>
      <c r="AY9" s="60"/>
      <c r="AZ9" s="60"/>
      <c r="BA9" s="60"/>
      <c r="BB9" s="60"/>
      <c r="BC9" s="60"/>
      <c r="BD9" s="60"/>
      <c r="BE9" s="60"/>
    </row>
    <row r="10" spans="2:57" ht="14.25" customHeight="1" x14ac:dyDescent="0.25">
      <c r="B10" s="205"/>
      <c r="C10" s="205"/>
      <c r="D10" s="832"/>
      <c r="E10" s="885"/>
      <c r="F10" s="885"/>
      <c r="G10" s="887"/>
      <c r="H10" s="884"/>
      <c r="I10" s="60"/>
      <c r="AH10" s="60"/>
      <c r="AI10" s="60"/>
      <c r="AJ10" s="60"/>
      <c r="AK10" s="60"/>
      <c r="AL10" s="60"/>
      <c r="AM10" s="60"/>
      <c r="AO10" s="60"/>
      <c r="AP10" s="60"/>
      <c r="AQ10" s="60"/>
      <c r="AR10" s="60"/>
      <c r="AS10" s="60"/>
      <c r="AT10" s="60"/>
      <c r="AU10" s="60"/>
      <c r="AV10" s="60"/>
      <c r="AW10" s="60"/>
      <c r="AX10" s="60"/>
      <c r="AY10" s="60"/>
      <c r="AZ10" s="60"/>
      <c r="BA10" s="60"/>
      <c r="BB10" s="60"/>
      <c r="BC10" s="60"/>
      <c r="BD10" s="60"/>
      <c r="BE10" s="60"/>
    </row>
    <row r="11" spans="2:57" ht="18.75" customHeight="1" x14ac:dyDescent="0.25">
      <c r="B11" s="500" t="s">
        <v>16</v>
      </c>
      <c r="C11" s="832"/>
      <c r="D11" s="205"/>
      <c r="E11" s="74"/>
      <c r="F11" s="74"/>
      <c r="G11" s="175"/>
      <c r="H11" s="175"/>
      <c r="I11" s="60"/>
      <c r="P11" s="692"/>
      <c r="Q11" s="686"/>
      <c r="R11" s="686"/>
      <c r="S11" s="686"/>
      <c r="T11" s="686"/>
      <c r="U11" s="686"/>
      <c r="V11" s="686"/>
      <c r="W11" s="686"/>
      <c r="X11" s="571"/>
      <c r="AH11" s="60"/>
      <c r="AI11" s="60"/>
      <c r="AJ11" s="60"/>
      <c r="AK11" s="60"/>
      <c r="AL11" s="60"/>
      <c r="AM11" s="60"/>
      <c r="AO11" s="60"/>
      <c r="AP11" s="60"/>
      <c r="AQ11" s="60"/>
      <c r="AR11" s="60"/>
      <c r="AS11" s="60"/>
      <c r="AT11" s="60"/>
      <c r="AU11" s="60"/>
      <c r="AV11" s="60"/>
      <c r="AW11" s="60"/>
      <c r="AX11" s="60"/>
      <c r="AY11" s="60"/>
      <c r="AZ11" s="60"/>
      <c r="BA11" s="60"/>
      <c r="BB11" s="60"/>
      <c r="BC11" s="60"/>
      <c r="BD11" s="60"/>
      <c r="BE11" s="60"/>
    </row>
    <row r="12" spans="2:57" ht="18" customHeight="1" x14ac:dyDescent="0.25">
      <c r="B12" s="173" t="s">
        <v>418</v>
      </c>
      <c r="C12" s="406"/>
      <c r="D12" s="835">
        <v>1</v>
      </c>
      <c r="E12" s="74"/>
      <c r="F12" s="74"/>
      <c r="G12" s="175"/>
      <c r="H12" s="175"/>
      <c r="I12" s="60"/>
      <c r="P12" s="18"/>
      <c r="Q12" s="16"/>
      <c r="R12" s="16"/>
      <c r="S12" s="16"/>
      <c r="T12" s="16"/>
      <c r="U12" s="16"/>
      <c r="V12" s="16"/>
      <c r="W12" s="16"/>
      <c r="X12" s="7"/>
      <c r="AH12" s="60"/>
      <c r="AI12" s="60"/>
      <c r="AJ12" s="60"/>
      <c r="AK12" s="60"/>
      <c r="AL12" s="60"/>
      <c r="AM12" s="60"/>
      <c r="AO12" s="60"/>
      <c r="AP12" s="60"/>
      <c r="AQ12" s="60"/>
      <c r="AR12" s="60"/>
      <c r="AS12" s="60"/>
      <c r="AT12" s="60"/>
      <c r="AU12" s="60"/>
      <c r="AV12" s="60"/>
      <c r="AW12" s="60"/>
      <c r="AX12" s="60"/>
      <c r="AY12" s="60"/>
      <c r="AZ12" s="60"/>
      <c r="BA12" s="60"/>
      <c r="BB12" s="60"/>
      <c r="BC12" s="60"/>
      <c r="BD12" s="60"/>
      <c r="BE12" s="60"/>
    </row>
    <row r="13" spans="2:57" ht="14.25" customHeight="1" x14ac:dyDescent="0.25">
      <c r="B13" s="173"/>
      <c r="C13" s="406"/>
      <c r="D13" s="835"/>
      <c r="E13" s="74"/>
      <c r="F13" s="74"/>
      <c r="G13" s="175"/>
      <c r="H13" s="175"/>
      <c r="I13" s="60"/>
      <c r="P13" s="18"/>
      <c r="Q13" s="16"/>
      <c r="R13" s="16"/>
      <c r="S13" s="16"/>
      <c r="T13" s="16"/>
      <c r="U13" s="16"/>
      <c r="V13" s="16"/>
      <c r="W13" s="16"/>
      <c r="X13" s="7"/>
      <c r="AH13" s="60"/>
      <c r="AI13" s="60"/>
      <c r="AJ13" s="60"/>
      <c r="AK13" s="60"/>
      <c r="AL13" s="60"/>
      <c r="AM13" s="60"/>
      <c r="AO13" s="60"/>
      <c r="AP13" s="60"/>
      <c r="AQ13" s="60"/>
      <c r="AR13" s="60"/>
      <c r="AS13" s="60"/>
      <c r="AT13" s="60"/>
      <c r="AU13" s="60"/>
      <c r="AV13" s="60"/>
      <c r="AW13" s="60"/>
      <c r="AX13" s="60"/>
      <c r="AY13" s="60"/>
      <c r="AZ13" s="60"/>
      <c r="BA13" s="60"/>
      <c r="BB13" s="60"/>
      <c r="BC13" s="60"/>
      <c r="BD13" s="60"/>
      <c r="BE13" s="60"/>
    </row>
    <row r="14" spans="2:57" ht="14.25" customHeight="1" x14ac:dyDescent="0.25">
      <c r="B14" s="313"/>
      <c r="C14" s="404"/>
      <c r="D14" s="404"/>
      <c r="E14" s="361"/>
      <c r="F14" s="657"/>
      <c r="G14" s="287"/>
      <c r="H14" s="287"/>
      <c r="J14" s="109"/>
      <c r="K14" s="9"/>
      <c r="L14" s="16"/>
      <c r="M14" s="16"/>
      <c r="N14" s="9"/>
      <c r="AH14" s="60"/>
      <c r="AI14" s="60"/>
      <c r="AJ14" s="60"/>
      <c r="AK14" s="60"/>
      <c r="AL14" s="60"/>
      <c r="AM14" s="60"/>
      <c r="AO14" s="60"/>
      <c r="AP14" s="60"/>
      <c r="AQ14" s="60"/>
      <c r="AR14" s="60"/>
      <c r="AS14" s="60"/>
      <c r="AT14" s="60"/>
      <c r="AU14" s="60"/>
      <c r="AV14" s="60"/>
      <c r="AW14" s="60"/>
      <c r="AX14" s="60"/>
      <c r="AY14" s="60"/>
      <c r="AZ14" s="60"/>
      <c r="BA14" s="60"/>
      <c r="BB14" s="60"/>
      <c r="BC14" s="60"/>
      <c r="BD14" s="60"/>
      <c r="BE14" s="60"/>
    </row>
    <row r="15" spans="2:57" ht="14.25" customHeight="1" x14ac:dyDescent="0.25">
      <c r="B15" s="313"/>
      <c r="C15" s="404"/>
      <c r="D15" s="404"/>
      <c r="E15" s="361"/>
      <c r="F15" s="657"/>
      <c r="G15" s="287"/>
      <c r="H15" s="287"/>
      <c r="J15" s="109"/>
      <c r="K15" s="9"/>
      <c r="L15" s="16"/>
      <c r="M15" s="16"/>
      <c r="N15" s="9"/>
      <c r="AH15" s="60"/>
      <c r="AI15" s="60"/>
      <c r="AJ15" s="60"/>
      <c r="AK15" s="60"/>
      <c r="AL15" s="60"/>
      <c r="AM15" s="60"/>
      <c r="AO15" s="60"/>
      <c r="AP15" s="60"/>
      <c r="AQ15" s="60"/>
      <c r="AR15" s="60"/>
      <c r="AS15" s="60"/>
      <c r="AT15" s="60"/>
      <c r="AU15" s="60"/>
      <c r="AV15" s="60"/>
      <c r="AW15" s="60"/>
      <c r="AX15" s="60"/>
      <c r="AY15" s="60"/>
      <c r="AZ15" s="60"/>
      <c r="BA15" s="60"/>
      <c r="BB15" s="60"/>
      <c r="BC15" s="60"/>
      <c r="BD15" s="60"/>
      <c r="BE15" s="60"/>
    </row>
    <row r="16" spans="2:57" ht="14.25" customHeight="1" x14ac:dyDescent="0.25">
      <c r="B16" s="822" t="s">
        <v>504</v>
      </c>
      <c r="C16" s="404"/>
      <c r="D16" s="404"/>
      <c r="E16" s="361"/>
      <c r="F16" s="657"/>
      <c r="G16" s="287"/>
      <c r="H16" s="287"/>
      <c r="J16" s="109"/>
      <c r="K16" s="9"/>
      <c r="L16" s="16"/>
      <c r="M16" s="16"/>
      <c r="N16" s="9"/>
      <c r="AH16" s="60"/>
      <c r="AI16" s="60"/>
      <c r="AJ16" s="60"/>
      <c r="AK16" s="60"/>
      <c r="AL16" s="60"/>
      <c r="AM16" s="60"/>
      <c r="AO16" s="60"/>
      <c r="AP16" s="60"/>
      <c r="AQ16" s="60"/>
      <c r="AR16" s="60"/>
      <c r="AS16" s="60"/>
      <c r="AT16" s="60"/>
      <c r="AU16" s="60"/>
      <c r="AV16" s="60"/>
      <c r="AW16" s="60"/>
      <c r="AX16" s="60"/>
      <c r="AY16" s="60"/>
      <c r="AZ16" s="60"/>
      <c r="BA16" s="60"/>
      <c r="BB16" s="60"/>
      <c r="BC16" s="60"/>
      <c r="BD16" s="60"/>
      <c r="BE16" s="60"/>
    </row>
    <row r="17" spans="2:57" ht="14.25" customHeight="1" x14ac:dyDescent="0.25">
      <c r="B17" s="658"/>
      <c r="C17" s="205"/>
      <c r="D17" s="294"/>
      <c r="E17" s="361"/>
      <c r="F17" s="361"/>
      <c r="G17" s="404"/>
      <c r="H17" s="404"/>
      <c r="J17" s="19"/>
      <c r="K17" s="9"/>
      <c r="L17" s="16"/>
      <c r="M17" s="16"/>
      <c r="N17" s="9"/>
      <c r="AH17" s="60"/>
      <c r="AI17" s="60"/>
      <c r="AJ17" s="60"/>
      <c r="AK17" s="60"/>
      <c r="AL17" s="60"/>
      <c r="AM17" s="60"/>
      <c r="AO17" s="60"/>
      <c r="AP17" s="60"/>
      <c r="AQ17" s="60"/>
      <c r="AR17" s="60"/>
      <c r="AS17" s="60"/>
      <c r="AT17" s="60"/>
      <c r="AU17" s="60"/>
      <c r="AV17" s="60"/>
      <c r="AW17" s="60"/>
      <c r="AX17" s="60"/>
      <c r="AY17" s="60"/>
      <c r="AZ17" s="60"/>
      <c r="BA17" s="60"/>
      <c r="BB17" s="60"/>
      <c r="BC17" s="60"/>
      <c r="BD17" s="60"/>
      <c r="BE17" s="60"/>
    </row>
    <row r="18" spans="2:57" ht="14.25" customHeight="1" x14ac:dyDescent="0.25">
      <c r="B18" s="65"/>
      <c r="C18" s="65"/>
      <c r="D18" s="65"/>
      <c r="E18" s="60"/>
      <c r="F18" s="60"/>
      <c r="G18" s="55"/>
      <c r="H18" s="55"/>
      <c r="I18" s="60"/>
      <c r="P18" s="291"/>
      <c r="Q18" s="685"/>
      <c r="R18" s="688"/>
      <c r="S18" s="685"/>
      <c r="T18" s="685"/>
      <c r="U18" s="685"/>
      <c r="V18" s="685"/>
      <c r="W18" s="685"/>
      <c r="X18" s="7"/>
      <c r="AH18" s="60"/>
      <c r="AI18" s="60"/>
      <c r="AJ18" s="60"/>
      <c r="AK18" s="60"/>
      <c r="AL18" s="60"/>
      <c r="AM18" s="60"/>
      <c r="AO18" s="60"/>
      <c r="AP18" s="60"/>
      <c r="AQ18" s="60"/>
      <c r="AR18" s="60"/>
      <c r="AS18" s="60"/>
      <c r="AT18" s="60"/>
      <c r="AU18" s="60"/>
      <c r="AV18" s="60"/>
      <c r="AW18" s="60"/>
      <c r="AX18" s="60"/>
      <c r="AY18" s="60"/>
      <c r="AZ18" s="60"/>
      <c r="BA18" s="60"/>
      <c r="BB18" s="60"/>
      <c r="BC18" s="60"/>
      <c r="BD18" s="60"/>
      <c r="BE18" s="60"/>
    </row>
    <row r="19" spans="2:57" ht="14.25" customHeight="1" x14ac:dyDescent="0.25">
      <c r="B19" s="155"/>
      <c r="C19" s="55"/>
      <c r="D19" s="55"/>
      <c r="E19" s="60"/>
      <c r="F19" s="60"/>
      <c r="G19" s="55"/>
      <c r="H19" s="55"/>
      <c r="I19" s="60"/>
      <c r="P19" s="291"/>
      <c r="Q19" s="685"/>
      <c r="R19" s="688"/>
      <c r="S19" s="685"/>
      <c r="T19" s="685"/>
      <c r="U19" s="685"/>
      <c r="V19" s="685"/>
      <c r="W19" s="685"/>
      <c r="X19" s="7"/>
      <c r="AH19" s="60"/>
      <c r="AI19" s="60"/>
      <c r="AJ19" s="60"/>
      <c r="AK19" s="60"/>
      <c r="AL19" s="60"/>
      <c r="AM19" s="60"/>
      <c r="AO19" s="60"/>
      <c r="AP19" s="60"/>
      <c r="AQ19" s="60"/>
      <c r="AR19" s="60"/>
      <c r="AS19" s="60"/>
      <c r="AT19" s="60"/>
      <c r="AU19" s="60"/>
      <c r="AV19" s="60"/>
      <c r="AW19" s="60"/>
      <c r="AX19" s="60"/>
      <c r="AY19" s="60"/>
      <c r="AZ19" s="60"/>
      <c r="BA19" s="60"/>
      <c r="BB19" s="60"/>
      <c r="BC19" s="60"/>
      <c r="BD19" s="60"/>
      <c r="BE19" s="60"/>
    </row>
    <row r="20" spans="2:57" ht="14.25" customHeight="1" x14ac:dyDescent="0.25">
      <c r="B20" s="55"/>
      <c r="C20" s="55"/>
      <c r="D20" s="55"/>
      <c r="E20" s="60"/>
      <c r="F20" s="60"/>
      <c r="G20" s="55"/>
      <c r="H20" s="55"/>
      <c r="I20" s="60"/>
      <c r="P20" s="291"/>
      <c r="Q20" s="685"/>
      <c r="R20" s="688"/>
      <c r="S20" s="685"/>
      <c r="T20" s="685"/>
      <c r="U20" s="685"/>
      <c r="V20" s="685"/>
      <c r="W20" s="685"/>
      <c r="X20" s="7"/>
      <c r="AH20" s="60"/>
      <c r="AI20" s="60"/>
      <c r="AJ20" s="60"/>
      <c r="AK20" s="60"/>
      <c r="AL20" s="60"/>
      <c r="AM20" s="60"/>
      <c r="AO20" s="60"/>
      <c r="AP20" s="60"/>
      <c r="AQ20" s="60"/>
      <c r="AR20" s="60"/>
      <c r="AS20" s="60"/>
      <c r="AT20" s="60"/>
      <c r="AU20" s="60"/>
      <c r="AV20" s="60"/>
      <c r="AW20" s="60"/>
      <c r="AX20" s="60"/>
      <c r="AY20" s="60"/>
      <c r="AZ20" s="60"/>
      <c r="BA20" s="60"/>
      <c r="BB20" s="60"/>
      <c r="BC20" s="60"/>
      <c r="BD20" s="60"/>
      <c r="BE20" s="60"/>
    </row>
    <row r="21" spans="2:57" s="74" customFormat="1" ht="14.25" customHeight="1" x14ac:dyDescent="0.25">
      <c r="B21" s="157"/>
    </row>
    <row r="22" spans="2:57" ht="14.25" customHeight="1" x14ac:dyDescent="0.25">
      <c r="C22" s="55"/>
      <c r="D22" s="55"/>
      <c r="E22" s="60"/>
      <c r="F22" s="60"/>
      <c r="G22" s="55"/>
      <c r="H22" s="55"/>
      <c r="I22" s="60"/>
      <c r="P22" s="291"/>
      <c r="Q22" s="685"/>
      <c r="R22" s="688"/>
      <c r="S22" s="685"/>
      <c r="T22" s="685"/>
      <c r="U22" s="685"/>
      <c r="V22" s="685"/>
      <c r="W22" s="685"/>
      <c r="X22" s="7"/>
      <c r="AH22" s="60"/>
      <c r="AI22" s="60"/>
      <c r="AJ22" s="60"/>
      <c r="AK22" s="60"/>
      <c r="AL22" s="60"/>
      <c r="AM22" s="60"/>
      <c r="AO22" s="60"/>
      <c r="AP22" s="60"/>
      <c r="AQ22" s="60"/>
      <c r="AR22" s="60"/>
      <c r="AS22" s="60"/>
      <c r="AT22" s="60"/>
      <c r="AU22" s="60"/>
      <c r="AV22" s="60"/>
      <c r="AW22" s="60"/>
      <c r="AX22" s="60"/>
      <c r="AY22" s="60"/>
      <c r="AZ22" s="60"/>
      <c r="BA22" s="60"/>
      <c r="BB22" s="60"/>
      <c r="BC22" s="60"/>
      <c r="BD22" s="60"/>
      <c r="BE22" s="60"/>
    </row>
    <row r="23" spans="2:57" ht="14.25" customHeight="1" x14ac:dyDescent="0.25">
      <c r="B23" s="60"/>
      <c r="C23" s="55"/>
      <c r="D23" s="55"/>
      <c r="E23" s="60"/>
      <c r="F23" s="60"/>
      <c r="G23" s="55"/>
      <c r="H23" s="55"/>
      <c r="I23" s="60"/>
      <c r="AH23" s="60"/>
      <c r="AI23" s="60"/>
      <c r="AJ23" s="60"/>
      <c r="AK23" s="60"/>
      <c r="AL23" s="60"/>
      <c r="AM23" s="60"/>
      <c r="AO23" s="60"/>
      <c r="AP23" s="60"/>
      <c r="AQ23" s="60"/>
      <c r="AR23" s="60"/>
      <c r="AS23" s="60"/>
      <c r="AT23" s="60"/>
      <c r="AU23" s="60"/>
      <c r="AV23" s="60"/>
      <c r="AW23" s="60"/>
      <c r="AX23" s="60"/>
      <c r="AY23" s="60"/>
      <c r="AZ23" s="60"/>
      <c r="BA23" s="60"/>
      <c r="BB23" s="60"/>
      <c r="BC23" s="60"/>
      <c r="BD23" s="60"/>
      <c r="BE23" s="60"/>
    </row>
    <row r="24" spans="2:57" ht="14.25" customHeight="1" x14ac:dyDescent="0.25">
      <c r="B24" s="60"/>
      <c r="C24" s="55"/>
      <c r="D24" s="55"/>
      <c r="E24" s="60"/>
      <c r="F24" s="60"/>
      <c r="G24" s="55"/>
      <c r="H24" s="55"/>
      <c r="I24" s="60"/>
      <c r="Z24" s="8"/>
      <c r="AA24" s="8"/>
      <c r="AB24" s="8"/>
      <c r="AD24" s="8"/>
      <c r="AE24" s="8"/>
      <c r="AF24" s="8"/>
      <c r="AH24" s="60"/>
      <c r="AI24" s="60"/>
      <c r="AJ24" s="60"/>
      <c r="AK24" s="60"/>
      <c r="AL24" s="60"/>
      <c r="AM24" s="60"/>
      <c r="AO24" s="60"/>
      <c r="AP24" s="60"/>
      <c r="AQ24" s="60"/>
      <c r="AR24" s="60"/>
      <c r="AS24" s="60"/>
      <c r="AT24" s="60"/>
      <c r="AU24" s="60"/>
      <c r="AV24" s="60"/>
      <c r="AW24" s="60"/>
      <c r="AX24" s="60"/>
      <c r="AY24" s="60"/>
      <c r="AZ24" s="60"/>
      <c r="BA24" s="60"/>
      <c r="BB24" s="60"/>
      <c r="BC24" s="60"/>
      <c r="BD24" s="60"/>
      <c r="BE24" s="60"/>
    </row>
    <row r="25" spans="2:57" ht="14.25" customHeight="1" x14ac:dyDescent="0.25">
      <c r="B25" s="60"/>
      <c r="C25" s="55"/>
      <c r="D25" s="55"/>
      <c r="E25" s="60"/>
      <c r="F25" s="60"/>
      <c r="G25" s="55"/>
      <c r="H25" s="55"/>
      <c r="I25" s="60"/>
      <c r="Z25" s="687"/>
      <c r="AA25" s="686"/>
      <c r="AB25" s="686"/>
      <c r="AD25" s="686"/>
      <c r="AE25" s="686"/>
      <c r="AF25" s="686"/>
      <c r="AH25" s="60"/>
      <c r="AI25" s="60"/>
      <c r="AJ25" s="60"/>
      <c r="AK25" s="60"/>
      <c r="AL25" s="60"/>
      <c r="AM25" s="60"/>
      <c r="AO25" s="60"/>
      <c r="AP25" s="60"/>
      <c r="AQ25" s="60"/>
      <c r="AR25" s="60"/>
      <c r="AS25" s="60"/>
      <c r="AT25" s="60"/>
      <c r="AU25" s="60"/>
      <c r="AV25" s="60"/>
      <c r="AW25" s="60"/>
      <c r="AX25" s="60"/>
      <c r="AY25" s="60"/>
      <c r="AZ25" s="60"/>
      <c r="BA25" s="60"/>
      <c r="BB25" s="60"/>
      <c r="BC25" s="60"/>
      <c r="BD25" s="60"/>
      <c r="BE25" s="60"/>
    </row>
    <row r="26" spans="2:57" ht="14.25" customHeight="1" x14ac:dyDescent="0.25">
      <c r="B26" s="60"/>
      <c r="C26" s="55"/>
      <c r="D26" s="55"/>
      <c r="E26" s="60"/>
      <c r="F26" s="60"/>
      <c r="G26" s="55"/>
      <c r="H26" s="55"/>
      <c r="I26" s="60"/>
      <c r="Z26" s="268"/>
      <c r="AA26" s="685"/>
      <c r="AB26" s="685"/>
      <c r="AD26" s="114"/>
      <c r="AE26" s="9"/>
      <c r="AF26" s="9"/>
      <c r="AH26" s="60"/>
      <c r="AI26" s="60"/>
      <c r="AJ26" s="60"/>
      <c r="AK26" s="60"/>
      <c r="AL26" s="60"/>
      <c r="AM26" s="60"/>
      <c r="AO26" s="60"/>
      <c r="AP26" s="60"/>
      <c r="AQ26" s="60"/>
      <c r="AR26" s="60"/>
      <c r="AS26" s="60"/>
      <c r="AT26" s="60"/>
      <c r="AU26" s="60"/>
      <c r="AV26" s="60"/>
      <c r="AW26" s="60"/>
      <c r="AX26" s="60"/>
      <c r="AY26" s="60"/>
      <c r="AZ26" s="60"/>
      <c r="BA26" s="60"/>
      <c r="BB26" s="60"/>
      <c r="BC26" s="60"/>
      <c r="BD26" s="60"/>
      <c r="BE26" s="60"/>
    </row>
    <row r="27" spans="2:57" ht="14.25" customHeight="1" x14ac:dyDescent="0.25">
      <c r="B27" s="60"/>
      <c r="C27" s="55"/>
      <c r="D27" s="55"/>
      <c r="E27" s="60"/>
      <c r="F27" s="60"/>
      <c r="G27" s="55"/>
      <c r="H27" s="55"/>
      <c r="I27" s="60"/>
      <c r="Z27" s="684"/>
      <c r="AA27" s="685"/>
      <c r="AB27" s="685"/>
      <c r="AD27" s="684"/>
      <c r="AE27" s="9"/>
      <c r="AF27" s="9"/>
      <c r="AH27" s="60"/>
      <c r="AI27" s="60"/>
      <c r="AJ27" s="60"/>
      <c r="AK27" s="60"/>
      <c r="AL27" s="60"/>
      <c r="AM27" s="60"/>
      <c r="AO27" s="60"/>
      <c r="AP27" s="60"/>
      <c r="AQ27" s="60"/>
      <c r="AR27" s="60"/>
      <c r="AS27" s="60"/>
      <c r="AT27" s="60"/>
      <c r="AU27" s="60"/>
      <c r="AV27" s="60"/>
      <c r="AW27" s="60"/>
      <c r="AX27" s="60"/>
      <c r="AY27" s="60"/>
      <c r="AZ27" s="60"/>
      <c r="BA27" s="60"/>
      <c r="BB27" s="60"/>
      <c r="BC27" s="60"/>
      <c r="BD27" s="60"/>
      <c r="BE27" s="60"/>
    </row>
    <row r="28" spans="2:57" ht="14.25" customHeight="1" x14ac:dyDescent="0.25">
      <c r="B28" s="60"/>
      <c r="C28" s="55"/>
      <c r="D28" s="55"/>
      <c r="E28" s="60"/>
      <c r="F28" s="60"/>
      <c r="G28" s="55"/>
      <c r="H28" s="55"/>
      <c r="I28" s="60"/>
      <c r="Z28" s="114"/>
      <c r="AA28" s="685"/>
      <c r="AB28" s="685"/>
      <c r="AD28" s="114"/>
      <c r="AE28" s="9"/>
      <c r="AF28" s="9"/>
      <c r="AH28" s="60"/>
      <c r="AI28" s="60"/>
      <c r="AJ28" s="60"/>
      <c r="AK28" s="60"/>
      <c r="AL28" s="60"/>
      <c r="AM28" s="60"/>
      <c r="AO28" s="60"/>
      <c r="AP28" s="60"/>
      <c r="AQ28" s="60"/>
      <c r="AR28" s="60"/>
      <c r="AS28" s="60"/>
      <c r="AT28" s="60"/>
      <c r="AU28" s="60"/>
      <c r="AV28" s="60"/>
      <c r="AW28" s="60"/>
      <c r="AX28" s="60"/>
      <c r="AY28" s="60"/>
      <c r="AZ28" s="60"/>
      <c r="BA28" s="60"/>
      <c r="BB28" s="60"/>
      <c r="BC28" s="60"/>
      <c r="BD28" s="60"/>
      <c r="BE28" s="60"/>
    </row>
    <row r="29" spans="2:57" ht="14.25" customHeight="1" x14ac:dyDescent="0.25">
      <c r="B29" s="60"/>
      <c r="C29" s="55"/>
      <c r="D29" s="55"/>
      <c r="E29" s="60"/>
      <c r="F29" s="60"/>
      <c r="G29" s="55"/>
      <c r="H29" s="55"/>
      <c r="I29" s="60"/>
      <c r="Z29" s="268"/>
      <c r="AA29" s="685"/>
      <c r="AB29" s="685"/>
      <c r="AD29" s="684"/>
      <c r="AE29" s="9"/>
      <c r="AF29" s="9"/>
      <c r="AH29" s="60"/>
      <c r="AI29" s="60"/>
      <c r="AJ29" s="60"/>
      <c r="AK29" s="60"/>
      <c r="AL29" s="60"/>
      <c r="AM29" s="60"/>
      <c r="AO29" s="60"/>
      <c r="AP29" s="60"/>
      <c r="AQ29" s="60"/>
      <c r="AR29" s="60"/>
      <c r="AS29" s="60"/>
      <c r="AT29" s="60"/>
      <c r="AU29" s="60"/>
      <c r="AV29" s="60"/>
      <c r="AW29" s="60"/>
      <c r="AX29" s="60"/>
      <c r="AY29" s="60"/>
      <c r="AZ29" s="60"/>
      <c r="BA29" s="60"/>
      <c r="BB29" s="60"/>
      <c r="BC29" s="60"/>
      <c r="BD29" s="60"/>
      <c r="BE29" s="60"/>
    </row>
    <row r="30" spans="2:57" ht="14.25" customHeight="1" x14ac:dyDescent="0.25">
      <c r="B30" s="60"/>
      <c r="C30" s="55"/>
      <c r="D30" s="55"/>
      <c r="E30" s="60"/>
      <c r="F30" s="60"/>
      <c r="G30" s="55"/>
      <c r="H30" s="55"/>
      <c r="I30" s="60"/>
      <c r="AD30" s="683"/>
      <c r="AE30" s="9"/>
      <c r="AF30" s="9"/>
      <c r="AH30" s="60"/>
      <c r="AI30" s="60"/>
      <c r="AJ30" s="60"/>
      <c r="AK30" s="60"/>
      <c r="AL30" s="60"/>
      <c r="AM30" s="60"/>
      <c r="AO30" s="60"/>
      <c r="AP30" s="60"/>
      <c r="AQ30" s="60"/>
      <c r="AR30" s="60"/>
      <c r="AS30" s="60"/>
      <c r="AT30" s="60"/>
      <c r="AU30" s="60"/>
      <c r="AV30" s="60"/>
      <c r="AW30" s="60"/>
      <c r="AX30" s="60"/>
      <c r="AY30" s="60"/>
      <c r="AZ30" s="60"/>
      <c r="BA30" s="60"/>
      <c r="BB30" s="60"/>
      <c r="BC30" s="60"/>
      <c r="BD30" s="60"/>
      <c r="BE30" s="60"/>
    </row>
    <row r="31" spans="2:57" ht="14.25" customHeight="1" x14ac:dyDescent="0.25">
      <c r="B31" s="60"/>
      <c r="C31" s="55"/>
      <c r="D31" s="55"/>
      <c r="E31" s="60"/>
      <c r="F31" s="60"/>
      <c r="G31" s="55"/>
      <c r="H31" s="55"/>
      <c r="I31" s="60"/>
      <c r="AH31" s="60"/>
      <c r="AI31" s="60"/>
      <c r="AJ31" s="60"/>
      <c r="AK31" s="60"/>
      <c r="AL31" s="60"/>
      <c r="AM31" s="60"/>
      <c r="AO31" s="60"/>
      <c r="AP31" s="60"/>
      <c r="AQ31" s="60"/>
      <c r="AR31" s="60"/>
      <c r="AS31" s="60"/>
      <c r="AT31" s="60"/>
      <c r="AU31" s="60"/>
      <c r="AV31" s="60"/>
      <c r="AW31" s="60"/>
      <c r="AX31" s="60"/>
      <c r="AY31" s="60"/>
      <c r="AZ31" s="60"/>
      <c r="BA31" s="60"/>
      <c r="BB31" s="60"/>
      <c r="BC31" s="60"/>
      <c r="BD31" s="60"/>
      <c r="BE31" s="60"/>
    </row>
    <row r="32" spans="2:57" ht="14.25" customHeight="1" x14ac:dyDescent="0.25">
      <c r="B32" s="60"/>
      <c r="C32" s="55"/>
      <c r="D32" s="55"/>
      <c r="E32" s="60"/>
      <c r="F32" s="60"/>
      <c r="G32" s="55"/>
      <c r="H32" s="55"/>
      <c r="I32" s="60"/>
      <c r="AH32" s="60"/>
      <c r="AI32" s="60"/>
      <c r="AJ32" s="60"/>
      <c r="AK32" s="60"/>
      <c r="AL32" s="60"/>
      <c r="AM32" s="60"/>
      <c r="AO32" s="60"/>
      <c r="AP32" s="60"/>
      <c r="AQ32" s="60"/>
      <c r="AR32" s="60"/>
      <c r="AS32" s="60"/>
      <c r="AT32" s="60"/>
      <c r="AU32" s="60"/>
      <c r="AV32" s="60"/>
      <c r="AW32" s="60"/>
      <c r="AX32" s="60"/>
      <c r="AY32" s="60"/>
      <c r="AZ32" s="60"/>
      <c r="BA32" s="60"/>
      <c r="BB32" s="60"/>
      <c r="BC32" s="60"/>
      <c r="BD32" s="60"/>
      <c r="BE32" s="60"/>
    </row>
    <row r="33" spans="2:57" ht="14.25" customHeight="1" x14ac:dyDescent="0.25">
      <c r="B33" s="60"/>
      <c r="C33" s="55"/>
      <c r="D33" s="55"/>
      <c r="E33" s="60"/>
      <c r="F33" s="60"/>
      <c r="G33" s="55"/>
      <c r="H33" s="55"/>
      <c r="I33" s="60"/>
      <c r="AH33" s="60"/>
      <c r="AI33" s="60"/>
      <c r="AJ33" s="60"/>
      <c r="AK33" s="60"/>
      <c r="AL33" s="60"/>
      <c r="AM33" s="60"/>
      <c r="AO33" s="60"/>
      <c r="AP33" s="60"/>
      <c r="AQ33" s="60"/>
      <c r="AR33" s="60"/>
      <c r="AS33" s="60"/>
      <c r="AT33" s="60"/>
      <c r="AU33" s="60"/>
      <c r="AV33" s="60"/>
      <c r="AW33" s="60"/>
      <c r="AX33" s="60"/>
      <c r="AY33" s="60"/>
      <c r="AZ33" s="60"/>
      <c r="BA33" s="60"/>
      <c r="BB33" s="60"/>
      <c r="BC33" s="60"/>
      <c r="BD33" s="60"/>
      <c r="BE33" s="60"/>
    </row>
    <row r="34" spans="2:57" x14ac:dyDescent="0.25">
      <c r="B34" s="60"/>
      <c r="C34" s="55"/>
      <c r="D34" s="55"/>
      <c r="E34" s="60"/>
      <c r="F34" s="60"/>
      <c r="G34" s="55"/>
      <c r="H34" s="55"/>
      <c r="I34" s="60"/>
      <c r="AH34" s="60"/>
      <c r="AI34" s="60"/>
      <c r="AJ34" s="60"/>
      <c r="AK34" s="60"/>
      <c r="AL34" s="60"/>
      <c r="AM34" s="60"/>
      <c r="AO34" s="60"/>
      <c r="AP34" s="60"/>
      <c r="AQ34" s="60"/>
      <c r="AR34" s="60"/>
      <c r="AS34" s="60"/>
      <c r="AT34" s="60"/>
      <c r="AU34" s="60"/>
      <c r="AV34" s="60"/>
      <c r="AW34" s="60"/>
      <c r="AX34" s="60"/>
      <c r="AY34" s="60"/>
      <c r="AZ34" s="60"/>
      <c r="BA34" s="60"/>
      <c r="BB34" s="60"/>
      <c r="BC34" s="60"/>
      <c r="BD34" s="60"/>
      <c r="BE34" s="60"/>
    </row>
    <row r="35" spans="2:57" x14ac:dyDescent="0.25">
      <c r="B35" s="60"/>
      <c r="C35" s="55"/>
      <c r="D35" s="55"/>
      <c r="E35" s="60"/>
      <c r="F35" s="60"/>
      <c r="G35" s="55"/>
      <c r="H35" s="55"/>
      <c r="I35" s="60"/>
      <c r="AH35" s="60"/>
      <c r="AI35" s="60"/>
      <c r="AJ35" s="60"/>
      <c r="AK35" s="60"/>
      <c r="AL35" s="60"/>
      <c r="AM35" s="60"/>
      <c r="AO35" s="60"/>
      <c r="AP35" s="60"/>
      <c r="AQ35" s="60"/>
      <c r="AR35" s="60"/>
      <c r="AS35" s="60"/>
      <c r="AT35" s="60"/>
      <c r="AU35" s="60"/>
      <c r="AV35" s="60"/>
      <c r="AW35" s="60"/>
      <c r="AX35" s="60"/>
      <c r="AY35" s="60"/>
      <c r="AZ35" s="60"/>
      <c r="BA35" s="60"/>
      <c r="BB35" s="60"/>
      <c r="BC35" s="60"/>
      <c r="BD35" s="60"/>
      <c r="BE35" s="60"/>
    </row>
    <row r="36" spans="2:57" ht="27" customHeight="1" thickBot="1" x14ac:dyDescent="0.3">
      <c r="B36" s="60"/>
      <c r="C36" s="55"/>
      <c r="D36" s="55"/>
      <c r="E36" s="60"/>
      <c r="F36" s="60"/>
      <c r="G36" s="55"/>
      <c r="H36" s="55"/>
      <c r="I36" s="60"/>
      <c r="AH36" s="1008" t="s">
        <v>70</v>
      </c>
      <c r="AI36" s="1008"/>
      <c r="AJ36" s="1008"/>
      <c r="AK36" s="1008"/>
      <c r="AL36" s="1008"/>
      <c r="AM36" s="1008"/>
      <c r="AO36" s="60"/>
      <c r="AP36" s="60"/>
      <c r="AQ36" s="60"/>
      <c r="AR36" s="60"/>
      <c r="AS36" s="60"/>
      <c r="AT36" s="60"/>
      <c r="AU36" s="60"/>
      <c r="AV36" s="60"/>
      <c r="AW36" s="60"/>
      <c r="AX36" s="60"/>
      <c r="AY36" s="60"/>
      <c r="AZ36" s="60"/>
      <c r="BA36" s="60"/>
      <c r="BB36" s="60"/>
      <c r="BC36" s="60"/>
      <c r="BD36" s="60"/>
      <c r="BE36" s="60"/>
    </row>
    <row r="37" spans="2:57" ht="32.25" thickBot="1" x14ac:dyDescent="0.3">
      <c r="B37" s="60"/>
      <c r="C37" s="55"/>
      <c r="D37" s="55"/>
      <c r="E37" s="60"/>
      <c r="F37" s="60"/>
      <c r="G37" s="55"/>
      <c r="H37" s="55"/>
      <c r="I37" s="60"/>
      <c r="AH37" s="116" t="s">
        <v>59</v>
      </c>
      <c r="AI37" s="116"/>
      <c r="AJ37" s="116" t="s">
        <v>71</v>
      </c>
      <c r="AK37" s="116" t="s">
        <v>72</v>
      </c>
      <c r="AL37" s="116" t="s">
        <v>73</v>
      </c>
      <c r="AM37" s="116" t="s">
        <v>74</v>
      </c>
      <c r="AO37" s="60"/>
      <c r="AP37" s="60"/>
      <c r="AQ37" s="60"/>
      <c r="AR37" s="60"/>
      <c r="AS37" s="60"/>
      <c r="AT37" s="60"/>
      <c r="AU37" s="60"/>
      <c r="AV37" s="60"/>
      <c r="AW37" s="60"/>
      <c r="AX37" s="60"/>
      <c r="AY37" s="60"/>
      <c r="AZ37" s="60"/>
      <c r="BA37" s="60"/>
      <c r="BB37" s="60"/>
      <c r="BC37" s="60"/>
      <c r="BD37" s="60"/>
      <c r="BE37" s="60"/>
    </row>
    <row r="38" spans="2:57" ht="18" customHeight="1" x14ac:dyDescent="0.25">
      <c r="B38" s="60"/>
      <c r="C38" s="55"/>
      <c r="D38" s="55"/>
      <c r="E38" s="60"/>
      <c r="F38" s="60"/>
      <c r="G38" s="55"/>
      <c r="H38" s="55"/>
      <c r="I38" s="60"/>
      <c r="AH38" s="682" t="s">
        <v>60</v>
      </c>
      <c r="AI38" s="681"/>
      <c r="AJ38" s="681"/>
      <c r="AK38" s="681"/>
      <c r="AL38" s="681"/>
      <c r="AM38" s="681"/>
      <c r="AO38" s="60"/>
      <c r="AP38" s="60"/>
      <c r="AQ38" s="60"/>
      <c r="AR38" s="60"/>
      <c r="AS38" s="60"/>
      <c r="AT38" s="60"/>
      <c r="AU38" s="60"/>
      <c r="AV38" s="60"/>
      <c r="AW38" s="60"/>
      <c r="AX38" s="60"/>
      <c r="AY38" s="60"/>
      <c r="AZ38" s="60"/>
      <c r="BA38" s="60"/>
      <c r="BB38" s="60"/>
      <c r="BC38" s="60"/>
      <c r="BD38" s="60"/>
      <c r="BE38" s="60"/>
    </row>
    <row r="39" spans="2:57" ht="16.5" thickBot="1" x14ac:dyDescent="0.3">
      <c r="B39" s="60"/>
      <c r="C39" s="55"/>
      <c r="D39" s="55"/>
      <c r="E39" s="60"/>
      <c r="F39" s="60"/>
      <c r="G39" s="55"/>
      <c r="H39" s="55"/>
      <c r="I39" s="60"/>
      <c r="AH39" s="117" t="s">
        <v>0</v>
      </c>
      <c r="AI39" s="118"/>
      <c r="AJ39" s="119"/>
      <c r="AK39" s="119"/>
      <c r="AL39" s="119"/>
      <c r="AM39" s="119"/>
      <c r="AO39" s="60"/>
      <c r="AP39" s="60"/>
      <c r="AQ39" s="60"/>
      <c r="AR39" s="60"/>
      <c r="AS39" s="60"/>
      <c r="AT39" s="60"/>
      <c r="AU39" s="60"/>
      <c r="AV39" s="60"/>
      <c r="AW39" s="60"/>
      <c r="AX39" s="60"/>
      <c r="AY39" s="60"/>
      <c r="AZ39" s="60"/>
      <c r="BA39" s="60"/>
      <c r="BB39" s="60"/>
      <c r="BC39" s="60"/>
      <c r="BD39" s="60"/>
      <c r="BE39" s="60"/>
    </row>
    <row r="40" spans="2:57" ht="35.1" customHeight="1" thickBot="1" x14ac:dyDescent="0.3">
      <c r="B40" s="60"/>
      <c r="C40" s="55"/>
      <c r="D40" s="55"/>
      <c r="E40" s="60"/>
      <c r="F40" s="60"/>
      <c r="G40" s="55"/>
      <c r="H40" s="55"/>
      <c r="I40" s="60"/>
      <c r="AH40" s="120" t="s">
        <v>75</v>
      </c>
      <c r="AI40" s="120"/>
      <c r="AJ40" s="121" t="s">
        <v>76</v>
      </c>
      <c r="AK40" s="122"/>
      <c r="AL40" s="122"/>
      <c r="AM40" s="122"/>
      <c r="AO40" s="60"/>
      <c r="AP40" s="60"/>
      <c r="AQ40" s="60"/>
      <c r="AR40" s="60"/>
      <c r="AS40" s="60"/>
      <c r="AT40" s="60"/>
      <c r="AU40" s="60"/>
      <c r="AV40" s="60"/>
      <c r="AW40" s="60"/>
      <c r="AX40" s="60"/>
      <c r="AY40" s="60"/>
      <c r="AZ40" s="60"/>
      <c r="BA40" s="60"/>
      <c r="BB40" s="60"/>
      <c r="BC40" s="60"/>
      <c r="BD40" s="60"/>
      <c r="BE40" s="60"/>
    </row>
    <row r="41" spans="2:57" ht="35.1" customHeight="1" thickBot="1" x14ac:dyDescent="0.3">
      <c r="B41" s="60"/>
      <c r="C41" s="55"/>
      <c r="D41" s="55"/>
      <c r="E41" s="60"/>
      <c r="F41" s="60"/>
      <c r="G41" s="55"/>
      <c r="H41" s="55"/>
      <c r="I41" s="60"/>
      <c r="AH41" s="120" t="s">
        <v>77</v>
      </c>
      <c r="AI41" s="120"/>
      <c r="AJ41" s="121" t="s">
        <v>78</v>
      </c>
      <c r="AK41" s="122"/>
      <c r="AL41" s="122"/>
      <c r="AM41" s="122"/>
      <c r="AO41" s="60"/>
      <c r="AP41" s="60"/>
      <c r="AQ41" s="60"/>
      <c r="AR41" s="60"/>
      <c r="AS41" s="60"/>
      <c r="AT41" s="60"/>
      <c r="AU41" s="60"/>
      <c r="AV41" s="60"/>
      <c r="AW41" s="60"/>
      <c r="AX41" s="60"/>
      <c r="AY41" s="60"/>
      <c r="AZ41" s="60"/>
      <c r="BA41" s="60"/>
      <c r="BB41" s="60"/>
      <c r="BC41" s="60"/>
      <c r="BD41" s="60"/>
      <c r="BE41" s="60"/>
    </row>
    <row r="42" spans="2:57" ht="35.1" customHeight="1" thickBot="1" x14ac:dyDescent="0.3">
      <c r="B42" s="60"/>
      <c r="C42" s="55"/>
      <c r="D42" s="55"/>
      <c r="E42" s="60"/>
      <c r="F42" s="60"/>
      <c r="G42" s="55"/>
      <c r="H42" s="55"/>
      <c r="I42" s="60"/>
      <c r="AH42" s="120" t="s">
        <v>79</v>
      </c>
      <c r="AI42" s="120"/>
      <c r="AJ42" s="121" t="s">
        <v>80</v>
      </c>
      <c r="AK42" s="122"/>
      <c r="AL42" s="122"/>
      <c r="AM42" s="122"/>
      <c r="AO42" s="60"/>
      <c r="AP42" s="60"/>
      <c r="AQ42" s="60"/>
      <c r="AR42" s="60"/>
      <c r="AS42" s="60"/>
      <c r="AT42" s="60"/>
      <c r="AU42" s="60"/>
      <c r="AV42" s="60"/>
      <c r="AW42" s="60"/>
      <c r="AX42" s="60"/>
      <c r="AY42" s="60"/>
      <c r="AZ42" s="60"/>
      <c r="BA42" s="60"/>
      <c r="BB42" s="60"/>
      <c r="BC42" s="60"/>
      <c r="BD42" s="60"/>
      <c r="BE42" s="60"/>
    </row>
    <row r="43" spans="2:57" ht="35.1" customHeight="1" thickBot="1" x14ac:dyDescent="0.3">
      <c r="B43" s="60"/>
      <c r="C43" s="55"/>
      <c r="D43" s="55"/>
      <c r="E43" s="60"/>
      <c r="F43" s="60"/>
      <c r="G43" s="55"/>
      <c r="H43" s="55"/>
      <c r="I43" s="60"/>
      <c r="AH43" s="120" t="s">
        <v>81</v>
      </c>
      <c r="AI43" s="120"/>
      <c r="AJ43" s="121"/>
      <c r="AK43" s="122"/>
      <c r="AL43" s="122"/>
      <c r="AM43" s="122"/>
      <c r="AO43" s="60"/>
      <c r="AP43" s="60"/>
      <c r="AQ43" s="60"/>
      <c r="AR43" s="60"/>
      <c r="AS43" s="60"/>
      <c r="AT43" s="60"/>
      <c r="AU43" s="60"/>
      <c r="AV43" s="60"/>
      <c r="AW43" s="60"/>
      <c r="AX43" s="60"/>
      <c r="AY43" s="60"/>
      <c r="AZ43" s="60"/>
      <c r="BA43" s="60"/>
      <c r="BB43" s="60"/>
      <c r="BC43" s="60"/>
      <c r="BD43" s="60"/>
      <c r="BE43" s="60"/>
    </row>
    <row r="44" spans="2:57" ht="35.1" customHeight="1" thickBot="1" x14ac:dyDescent="0.3">
      <c r="B44" s="60"/>
      <c r="C44" s="55"/>
      <c r="D44" s="55"/>
      <c r="E44" s="60"/>
      <c r="F44" s="60"/>
      <c r="G44" s="55"/>
      <c r="H44" s="55"/>
      <c r="I44" s="60"/>
      <c r="AH44" s="120"/>
      <c r="AI44" s="120"/>
      <c r="AJ44" s="121"/>
      <c r="AK44" s="122"/>
      <c r="AL44" s="122"/>
      <c r="AM44" s="122"/>
      <c r="AO44" s="60"/>
      <c r="AP44" s="60"/>
      <c r="AQ44" s="60"/>
      <c r="AR44" s="60"/>
      <c r="AS44" s="60"/>
      <c r="AT44" s="60"/>
      <c r="AU44" s="60"/>
      <c r="AV44" s="60"/>
      <c r="AW44" s="60"/>
      <c r="AX44" s="60"/>
      <c r="AY44" s="60"/>
      <c r="AZ44" s="60"/>
      <c r="BA44" s="60"/>
      <c r="BB44" s="60"/>
      <c r="BC44" s="60"/>
      <c r="BD44" s="60"/>
      <c r="BE44" s="60"/>
    </row>
    <row r="45" spans="2:57" ht="18" customHeight="1" thickBot="1" x14ac:dyDescent="0.3">
      <c r="B45" s="60"/>
      <c r="C45" s="55"/>
      <c r="D45" s="55"/>
      <c r="E45" s="60"/>
      <c r="F45" s="60"/>
      <c r="G45" s="55"/>
      <c r="H45" s="55"/>
      <c r="I45" s="60"/>
      <c r="AH45" s="120" t="s">
        <v>82</v>
      </c>
      <c r="AI45" s="123"/>
      <c r="AJ45" s="124"/>
      <c r="AK45" s="123"/>
      <c r="AL45" s="123"/>
      <c r="AM45" s="122" t="s">
        <v>83</v>
      </c>
      <c r="AO45" s="60"/>
      <c r="AP45" s="60"/>
      <c r="AQ45" s="60"/>
      <c r="AR45" s="60"/>
      <c r="AS45" s="60"/>
      <c r="AT45" s="60"/>
      <c r="AU45" s="60"/>
      <c r="AV45" s="60"/>
      <c r="AW45" s="60"/>
      <c r="AX45" s="60"/>
      <c r="AY45" s="60"/>
      <c r="AZ45" s="60"/>
      <c r="BA45" s="60"/>
      <c r="BB45" s="60"/>
      <c r="BC45" s="60"/>
      <c r="BD45" s="60"/>
      <c r="BE45" s="60"/>
    </row>
    <row r="46" spans="2:57" ht="18" customHeight="1" thickBot="1" x14ac:dyDescent="0.3">
      <c r="B46" s="60"/>
      <c r="C46" s="55"/>
      <c r="D46" s="55"/>
      <c r="E46" s="60"/>
      <c r="F46" s="60"/>
      <c r="G46" s="55"/>
      <c r="H46" s="55"/>
      <c r="I46" s="60"/>
      <c r="AH46" s="123" t="s">
        <v>84</v>
      </c>
      <c r="AI46" s="123"/>
      <c r="AJ46" s="124"/>
      <c r="AK46" s="123"/>
      <c r="AL46" s="123"/>
      <c r="AM46" s="123"/>
      <c r="AO46" s="60"/>
      <c r="AP46" s="60"/>
      <c r="AQ46" s="60"/>
      <c r="AR46" s="60"/>
      <c r="AS46" s="60"/>
      <c r="AT46" s="60"/>
      <c r="AU46" s="60"/>
      <c r="AV46" s="60"/>
      <c r="AW46" s="60"/>
      <c r="AX46" s="60"/>
      <c r="AY46" s="60"/>
      <c r="AZ46" s="60"/>
      <c r="BA46" s="60"/>
      <c r="BB46" s="60"/>
      <c r="BC46" s="60"/>
      <c r="BD46" s="60"/>
      <c r="BE46" s="60"/>
    </row>
    <row r="47" spans="2:57" ht="35.1" customHeight="1" thickBot="1" x14ac:dyDescent="0.3">
      <c r="B47" s="60"/>
      <c r="C47" s="55"/>
      <c r="D47" s="55"/>
      <c r="E47" s="60"/>
      <c r="F47" s="60"/>
      <c r="G47" s="55"/>
      <c r="H47" s="55"/>
      <c r="I47" s="60"/>
      <c r="AH47" s="125" t="s">
        <v>85</v>
      </c>
      <c r="AI47" s="125"/>
      <c r="AJ47" s="126" t="s">
        <v>86</v>
      </c>
      <c r="AK47" s="127"/>
      <c r="AL47" s="127"/>
      <c r="AM47" s="127"/>
      <c r="AO47" s="60"/>
      <c r="AP47" s="60"/>
      <c r="AQ47" s="60"/>
      <c r="AR47" s="60"/>
      <c r="AS47" s="60"/>
      <c r="AT47" s="60"/>
      <c r="AU47" s="60"/>
      <c r="AV47" s="60"/>
      <c r="AW47" s="60"/>
      <c r="AX47" s="60"/>
      <c r="AY47" s="60"/>
      <c r="AZ47" s="60"/>
      <c r="BA47" s="60"/>
      <c r="BB47" s="60"/>
      <c r="BC47" s="60"/>
      <c r="BD47" s="60"/>
      <c r="BE47" s="60"/>
    </row>
    <row r="48" spans="2:57" ht="35.1" customHeight="1" x14ac:dyDescent="0.25">
      <c r="B48" s="60"/>
      <c r="C48" s="55"/>
      <c r="D48" s="55"/>
      <c r="E48" s="60"/>
      <c r="F48" s="60"/>
      <c r="G48" s="55"/>
      <c r="H48" s="55"/>
      <c r="I48" s="60"/>
      <c r="AH48" s="128" t="s">
        <v>87</v>
      </c>
      <c r="AI48" s="128"/>
      <c r="AJ48" s="129" t="s">
        <v>88</v>
      </c>
      <c r="AK48" s="130"/>
      <c r="AL48" s="130"/>
      <c r="AM48" s="130"/>
      <c r="AO48" s="60"/>
      <c r="AP48" s="60"/>
      <c r="AQ48" s="60"/>
      <c r="AR48" s="60"/>
      <c r="AS48" s="60"/>
      <c r="AT48" s="60"/>
      <c r="AU48" s="60"/>
      <c r="AV48" s="60"/>
      <c r="AW48" s="60"/>
      <c r="AX48" s="60"/>
      <c r="AY48" s="60"/>
      <c r="AZ48" s="60"/>
      <c r="BA48" s="60"/>
      <c r="BB48" s="60"/>
      <c r="BC48" s="60"/>
      <c r="BD48" s="60"/>
      <c r="BE48" s="60"/>
    </row>
    <row r="49" spans="2:57" ht="18" customHeight="1" x14ac:dyDescent="0.25">
      <c r="B49" s="60"/>
      <c r="C49" s="55"/>
      <c r="D49" s="55"/>
      <c r="E49" s="60"/>
      <c r="F49" s="60"/>
      <c r="G49" s="55"/>
      <c r="H49" s="55"/>
      <c r="I49" s="60"/>
      <c r="AH49" s="680" t="s">
        <v>89</v>
      </c>
      <c r="AI49" s="679"/>
      <c r="AJ49" s="678"/>
      <c r="AK49" s="677"/>
      <c r="AL49" s="677"/>
      <c r="AM49" s="677"/>
      <c r="AO49" s="60"/>
      <c r="AP49" s="60"/>
      <c r="AQ49" s="60"/>
      <c r="AR49" s="60"/>
      <c r="AS49" s="60"/>
      <c r="AT49" s="60"/>
      <c r="AU49" s="60"/>
      <c r="AV49" s="60"/>
      <c r="AW49" s="60"/>
      <c r="AX49" s="60"/>
      <c r="AY49" s="60"/>
      <c r="AZ49" s="60"/>
      <c r="BA49" s="60"/>
      <c r="BB49" s="60"/>
      <c r="BC49" s="60"/>
      <c r="BD49" s="60"/>
      <c r="BE49" s="60"/>
    </row>
    <row r="50" spans="2:57" ht="34.5" customHeight="1" x14ac:dyDescent="0.25">
      <c r="B50" s="60"/>
      <c r="C50" s="55"/>
      <c r="D50" s="55"/>
      <c r="E50" s="60"/>
      <c r="F50" s="60"/>
      <c r="G50" s="55"/>
      <c r="H50" s="55"/>
      <c r="I50" s="60"/>
      <c r="AH50" s="670" t="s">
        <v>90</v>
      </c>
      <c r="AI50" s="670"/>
      <c r="AJ50" s="669"/>
      <c r="AK50" s="668"/>
      <c r="AL50" s="668"/>
      <c r="AM50" s="668" t="s">
        <v>83</v>
      </c>
      <c r="AO50" s="60"/>
      <c r="AP50" s="60"/>
      <c r="AQ50" s="60"/>
      <c r="AR50" s="60"/>
      <c r="AS50" s="60"/>
      <c r="AT50" s="60"/>
      <c r="AU50" s="60"/>
      <c r="AV50" s="60"/>
      <c r="AW50" s="60"/>
      <c r="AX50" s="60"/>
      <c r="AY50" s="60"/>
      <c r="AZ50" s="60"/>
      <c r="BA50" s="60"/>
      <c r="BB50" s="60"/>
      <c r="BC50" s="60"/>
      <c r="BD50" s="60"/>
      <c r="BE50" s="60"/>
    </row>
    <row r="51" spans="2:57" ht="18" customHeight="1" x14ac:dyDescent="0.25">
      <c r="B51" s="60"/>
      <c r="C51" s="55"/>
      <c r="D51" s="55"/>
      <c r="E51" s="60"/>
      <c r="F51" s="60"/>
      <c r="G51" s="55"/>
      <c r="H51" s="55"/>
      <c r="I51" s="60"/>
      <c r="AH51" s="676" t="s">
        <v>91</v>
      </c>
      <c r="AI51" s="676"/>
      <c r="AJ51" s="675"/>
      <c r="AK51" s="674"/>
      <c r="AL51" s="674"/>
      <c r="AM51" s="674"/>
      <c r="AO51" s="60"/>
      <c r="AP51" s="60"/>
      <c r="AQ51" s="60"/>
      <c r="AR51" s="60"/>
      <c r="AS51" s="60"/>
      <c r="AT51" s="60"/>
      <c r="AU51" s="60"/>
      <c r="AV51" s="60"/>
      <c r="AW51" s="60"/>
      <c r="AX51" s="60"/>
      <c r="AY51" s="60"/>
      <c r="AZ51" s="60"/>
      <c r="BA51" s="60"/>
      <c r="BB51" s="60"/>
      <c r="BC51" s="60"/>
      <c r="BD51" s="60"/>
      <c r="BE51" s="60"/>
    </row>
    <row r="52" spans="2:57" ht="35.1" customHeight="1" x14ac:dyDescent="0.25">
      <c r="B52" s="60"/>
      <c r="C52" s="55"/>
      <c r="D52" s="55"/>
      <c r="E52" s="60"/>
      <c r="F52" s="60"/>
      <c r="G52" s="55"/>
      <c r="H52" s="55"/>
      <c r="I52" s="60"/>
      <c r="AH52" s="670" t="s">
        <v>141</v>
      </c>
      <c r="AI52" s="670"/>
      <c r="AJ52" s="669" t="s">
        <v>93</v>
      </c>
      <c r="AK52" s="668"/>
      <c r="AL52" s="668"/>
      <c r="AM52" s="668"/>
      <c r="AO52" s="60"/>
      <c r="AP52" s="60"/>
      <c r="AQ52" s="60"/>
      <c r="AR52" s="60"/>
      <c r="AS52" s="60"/>
      <c r="AT52" s="60"/>
      <c r="AU52" s="60"/>
      <c r="AV52" s="60"/>
      <c r="AW52" s="60"/>
      <c r="AX52" s="60"/>
      <c r="AY52" s="60"/>
      <c r="AZ52" s="60"/>
      <c r="BA52" s="60"/>
      <c r="BB52" s="60"/>
      <c r="BC52" s="60"/>
      <c r="BD52" s="60"/>
      <c r="BE52" s="60"/>
    </row>
    <row r="53" spans="2:57" ht="18" customHeight="1" x14ac:dyDescent="0.25">
      <c r="B53" s="60"/>
      <c r="C53" s="55"/>
      <c r="D53" s="55"/>
      <c r="E53" s="60"/>
      <c r="F53" s="60"/>
      <c r="G53" s="55"/>
      <c r="H53" s="55"/>
      <c r="I53" s="60"/>
      <c r="AH53" s="673" t="s">
        <v>7</v>
      </c>
      <c r="AI53" s="672"/>
      <c r="AJ53" s="671"/>
      <c r="AK53" s="671"/>
      <c r="AL53" s="671"/>
      <c r="AM53" s="671"/>
      <c r="AO53" s="60"/>
      <c r="AP53" s="60"/>
      <c r="AQ53" s="60"/>
      <c r="AR53" s="60"/>
      <c r="AS53" s="60"/>
      <c r="AT53" s="60"/>
      <c r="AU53" s="60"/>
      <c r="AV53" s="60"/>
      <c r="AW53" s="60"/>
      <c r="AX53" s="60"/>
      <c r="AY53" s="60"/>
      <c r="AZ53" s="60"/>
      <c r="BA53" s="60"/>
      <c r="BB53" s="60"/>
      <c r="BC53" s="60"/>
      <c r="BD53" s="60"/>
      <c r="BE53" s="60"/>
    </row>
    <row r="54" spans="2:57" ht="35.1" customHeight="1" x14ac:dyDescent="0.25">
      <c r="B54" s="60"/>
      <c r="C54" s="55"/>
      <c r="D54" s="55"/>
      <c r="E54" s="60"/>
      <c r="F54" s="60"/>
      <c r="G54" s="55"/>
      <c r="H54" s="55"/>
      <c r="I54" s="60"/>
      <c r="AH54" s="670" t="s">
        <v>94</v>
      </c>
      <c r="AI54" s="670"/>
      <c r="AJ54" s="669" t="s">
        <v>95</v>
      </c>
      <c r="AK54" s="668"/>
      <c r="AL54" s="668"/>
      <c r="AM54" s="668"/>
      <c r="AO54" s="60"/>
      <c r="AP54" s="60"/>
      <c r="AQ54" s="60"/>
      <c r="AR54" s="60"/>
      <c r="AS54" s="60"/>
      <c r="AT54" s="60"/>
      <c r="AU54" s="60"/>
      <c r="AV54" s="60"/>
      <c r="AW54" s="60"/>
      <c r="AX54" s="60"/>
      <c r="AY54" s="60"/>
      <c r="AZ54" s="60"/>
      <c r="BA54" s="60"/>
      <c r="BB54" s="60"/>
      <c r="BC54" s="60"/>
      <c r="BD54" s="60"/>
      <c r="BE54" s="60"/>
    </row>
    <row r="55" spans="2:57" ht="35.1" customHeight="1" thickBot="1" x14ac:dyDescent="0.3">
      <c r="B55" s="60"/>
      <c r="C55" s="55"/>
      <c r="D55" s="55"/>
      <c r="E55" s="60"/>
      <c r="F55" s="60"/>
      <c r="G55" s="55"/>
      <c r="H55" s="55"/>
      <c r="I55" s="60"/>
      <c r="AH55" s="60" t="s">
        <v>81</v>
      </c>
      <c r="AI55" s="60"/>
      <c r="AJ55" s="60"/>
      <c r="AK55" s="60"/>
      <c r="AL55" s="60"/>
      <c r="AM55" s="60"/>
      <c r="AO55" s="1009">
        <v>2015</v>
      </c>
      <c r="AP55" s="1009"/>
      <c r="AQ55" s="1009"/>
      <c r="AR55" s="1009"/>
      <c r="AS55" s="1009"/>
      <c r="AT55" s="1009">
        <v>2016</v>
      </c>
      <c r="AU55" s="1009"/>
      <c r="AV55" s="1009"/>
      <c r="AW55" s="1009"/>
      <c r="AX55" s="60"/>
      <c r="AY55" s="60"/>
      <c r="AZ55" s="60"/>
      <c r="BA55" s="60"/>
      <c r="BB55" s="60"/>
      <c r="BC55" s="60"/>
      <c r="BD55" s="60"/>
      <c r="BE55" s="60"/>
    </row>
    <row r="56" spans="2:57" ht="23.25" customHeight="1" thickBot="1" x14ac:dyDescent="0.3">
      <c r="B56" s="60"/>
      <c r="C56" s="55"/>
      <c r="D56" s="55"/>
      <c r="E56" s="60"/>
      <c r="F56" s="60"/>
      <c r="G56" s="55"/>
      <c r="H56" s="55"/>
      <c r="I56" s="60"/>
      <c r="AH56" s="60"/>
      <c r="AI56" s="60"/>
      <c r="AJ56" s="60"/>
      <c r="AK56" s="60"/>
      <c r="AL56" s="60"/>
      <c r="AM56" s="60"/>
      <c r="AO56" s="570"/>
      <c r="AP56" s="570" t="s">
        <v>10</v>
      </c>
      <c r="AQ56" s="570" t="s">
        <v>5</v>
      </c>
      <c r="AR56" s="570" t="s">
        <v>96</v>
      </c>
      <c r="AS56" s="570" t="s">
        <v>1</v>
      </c>
      <c r="AT56" s="570" t="s">
        <v>10</v>
      </c>
      <c r="AU56" s="570" t="s">
        <v>5</v>
      </c>
      <c r="AV56" s="570" t="s">
        <v>96</v>
      </c>
      <c r="AW56" s="570" t="s">
        <v>1</v>
      </c>
      <c r="AX56" s="60"/>
      <c r="AY56" s="60"/>
      <c r="AZ56" s="60"/>
      <c r="BA56" s="60"/>
      <c r="BB56" s="60"/>
      <c r="BC56" s="60"/>
      <c r="BD56" s="60"/>
      <c r="BE56" s="60"/>
    </row>
    <row r="57" spans="2:57" ht="34.5" customHeight="1" thickBot="1" x14ac:dyDescent="0.3">
      <c r="B57" s="60"/>
      <c r="C57" s="55"/>
      <c r="D57" s="55"/>
      <c r="E57" s="60"/>
      <c r="F57" s="60"/>
      <c r="G57" s="55"/>
      <c r="H57" s="55"/>
      <c r="I57" s="60"/>
      <c r="AH57" s="1008" t="s">
        <v>97</v>
      </c>
      <c r="AI57" s="1008"/>
      <c r="AJ57" s="1008"/>
      <c r="AK57" s="1008"/>
      <c r="AL57" s="1008"/>
      <c r="AM57" s="1008"/>
      <c r="AO57" s="131" t="s">
        <v>98</v>
      </c>
      <c r="AP57" s="6"/>
      <c r="AQ57" s="6"/>
      <c r="AR57" s="6"/>
      <c r="AS57" s="132"/>
      <c r="AT57" s="6"/>
      <c r="AU57" s="6"/>
      <c r="AV57" s="6"/>
      <c r="AW57" s="132"/>
      <c r="AX57" s="60"/>
      <c r="AY57" s="60"/>
      <c r="AZ57" s="60"/>
      <c r="BA57" s="60"/>
      <c r="BB57" s="60"/>
      <c r="BC57" s="60"/>
      <c r="BD57" s="60"/>
      <c r="BE57" s="60"/>
    </row>
    <row r="58" spans="2:57" ht="33" customHeight="1" thickBot="1" x14ac:dyDescent="0.3">
      <c r="B58" s="60"/>
      <c r="C58" s="55"/>
      <c r="D58" s="55"/>
      <c r="E58" s="60"/>
      <c r="F58" s="60"/>
      <c r="G58" s="55"/>
      <c r="H58" s="55"/>
      <c r="I58" s="60"/>
      <c r="AH58" s="667" t="s">
        <v>59</v>
      </c>
      <c r="AI58" s="667"/>
      <c r="AJ58" s="667" t="s">
        <v>71</v>
      </c>
      <c r="AK58" s="667" t="s">
        <v>72</v>
      </c>
      <c r="AL58" s="667"/>
      <c r="AM58" s="667" t="s">
        <v>99</v>
      </c>
      <c r="AO58" s="131" t="s">
        <v>100</v>
      </c>
      <c r="AP58" s="6"/>
      <c r="AQ58" s="6"/>
      <c r="AR58" s="6"/>
      <c r="AS58" s="133"/>
      <c r="AT58" s="6"/>
      <c r="AU58" s="6"/>
      <c r="AV58" s="6"/>
      <c r="AW58" s="133"/>
      <c r="AX58" s="60"/>
      <c r="AY58" s="60"/>
      <c r="AZ58" s="60"/>
      <c r="BA58" s="60"/>
      <c r="BB58" s="60"/>
      <c r="BC58" s="60"/>
      <c r="BD58" s="60"/>
      <c r="BE58" s="60"/>
    </row>
    <row r="59" spans="2:57" ht="18" customHeight="1" thickBot="1" x14ac:dyDescent="0.3">
      <c r="B59" s="60"/>
      <c r="C59" s="55"/>
      <c r="D59" s="55"/>
      <c r="E59" s="60"/>
      <c r="F59" s="60"/>
      <c r="G59" s="55"/>
      <c r="H59" s="55"/>
      <c r="I59" s="60"/>
      <c r="AH59" s="128" t="s">
        <v>101</v>
      </c>
      <c r="AI59" s="128"/>
      <c r="AJ59" s="130"/>
      <c r="AK59" s="130"/>
      <c r="AL59" s="130"/>
      <c r="AM59" s="130"/>
      <c r="AO59" s="131" t="s">
        <v>102</v>
      </c>
      <c r="AP59" s="6"/>
      <c r="AQ59" s="6"/>
      <c r="AR59" s="6"/>
      <c r="AS59" s="133"/>
      <c r="AT59" s="6"/>
      <c r="AU59" s="6"/>
      <c r="AV59" s="6"/>
      <c r="AW59" s="133"/>
      <c r="AX59" s="60"/>
      <c r="AY59" s="60"/>
      <c r="AZ59" s="60"/>
      <c r="BA59" s="60"/>
      <c r="BB59" s="60"/>
      <c r="BC59" s="60"/>
      <c r="BD59" s="60"/>
      <c r="BE59" s="60"/>
    </row>
    <row r="60" spans="2:57" ht="18" customHeight="1" thickBot="1" x14ac:dyDescent="0.3">
      <c r="B60" s="60"/>
      <c r="C60" s="55"/>
      <c r="D60" s="55"/>
      <c r="E60" s="60"/>
      <c r="F60" s="60"/>
      <c r="G60" s="55"/>
      <c r="H60" s="55"/>
      <c r="I60" s="60"/>
      <c r="AH60" s="128"/>
      <c r="AI60" s="128"/>
      <c r="AJ60" s="130"/>
      <c r="AK60" s="130"/>
      <c r="AL60" s="130"/>
      <c r="AM60" s="130"/>
      <c r="AO60" s="131" t="s">
        <v>103</v>
      </c>
      <c r="AP60" s="6"/>
      <c r="AQ60" s="6"/>
      <c r="AR60" s="6"/>
      <c r="AS60" s="133"/>
      <c r="AT60" s="6"/>
      <c r="AU60" s="6"/>
      <c r="AV60" s="6"/>
      <c r="AW60" s="133"/>
      <c r="AX60" s="60"/>
      <c r="AY60" s="60"/>
      <c r="AZ60" s="60"/>
      <c r="BA60" s="60"/>
      <c r="BB60" s="60"/>
      <c r="BC60" s="60"/>
      <c r="BD60" s="60"/>
      <c r="BE60" s="60"/>
    </row>
    <row r="61" spans="2:57" x14ac:dyDescent="0.25">
      <c r="B61" s="60"/>
      <c r="C61" s="55"/>
      <c r="D61" s="55"/>
      <c r="E61" s="60"/>
      <c r="F61" s="60"/>
      <c r="G61" s="55"/>
      <c r="H61" s="55"/>
      <c r="I61" s="60"/>
      <c r="AH61" s="60"/>
      <c r="AI61" s="60"/>
      <c r="AJ61" s="60"/>
      <c r="AK61" s="60"/>
      <c r="AL61" s="60"/>
      <c r="AM61" s="60"/>
      <c r="AO61" s="60"/>
      <c r="AP61" s="60"/>
      <c r="AQ61" s="60"/>
      <c r="AR61" s="60"/>
      <c r="AS61" s="60"/>
      <c r="AT61" s="60"/>
      <c r="AU61" s="60"/>
      <c r="AV61" s="60"/>
      <c r="AW61" s="60"/>
      <c r="AX61" s="60"/>
      <c r="AY61" s="60"/>
      <c r="AZ61" s="60"/>
      <c r="BA61" s="60"/>
      <c r="BB61" s="60"/>
      <c r="BC61" s="60"/>
      <c r="BD61" s="60"/>
      <c r="BE61" s="60"/>
    </row>
    <row r="62" spans="2:57" ht="18" customHeight="1" thickBot="1" x14ac:dyDescent="0.3">
      <c r="B62" s="60"/>
      <c r="C62" s="55"/>
      <c r="D62" s="55"/>
      <c r="E62" s="60"/>
      <c r="F62" s="60"/>
      <c r="G62" s="55"/>
      <c r="H62" s="55"/>
      <c r="I62" s="60"/>
      <c r="AH62" s="60"/>
      <c r="AI62" s="60"/>
      <c r="AJ62" s="60"/>
      <c r="AK62" s="60"/>
      <c r="AL62" s="60"/>
      <c r="AM62" s="60"/>
      <c r="AO62" s="60"/>
      <c r="AP62" s="60"/>
      <c r="AQ62" s="60"/>
      <c r="AR62" s="60"/>
      <c r="AS62" s="60"/>
      <c r="AT62" s="60"/>
      <c r="AU62" s="60"/>
      <c r="AV62" s="60"/>
      <c r="AW62" s="60"/>
      <c r="AX62" s="60"/>
      <c r="AY62" s="1007" t="s">
        <v>85</v>
      </c>
      <c r="AZ62" s="1007"/>
      <c r="BA62" s="1007"/>
      <c r="BB62" s="60"/>
      <c r="BC62" s="60"/>
      <c r="BD62" s="60"/>
      <c r="BE62" s="60"/>
    </row>
    <row r="63" spans="2:57" ht="16.5" customHeight="1" thickBot="1" x14ac:dyDescent="0.3">
      <c r="B63" s="60"/>
      <c r="C63" s="55"/>
      <c r="D63" s="55"/>
      <c r="E63" s="60"/>
      <c r="F63" s="60"/>
      <c r="G63" s="55"/>
      <c r="H63" s="55"/>
      <c r="I63" s="60"/>
      <c r="AH63" s="60"/>
      <c r="AI63" s="60"/>
      <c r="AJ63" s="60"/>
      <c r="AK63" s="60"/>
      <c r="AL63" s="60"/>
      <c r="AM63" s="60"/>
      <c r="AO63" s="60"/>
      <c r="AP63" s="60"/>
      <c r="AQ63" s="60"/>
      <c r="AR63" s="60"/>
      <c r="AS63" s="60"/>
      <c r="AT63" s="60"/>
      <c r="AU63" s="60"/>
      <c r="AV63" s="60"/>
      <c r="AW63" s="60"/>
      <c r="AX63" s="60"/>
      <c r="AY63" s="570"/>
      <c r="AZ63" s="570">
        <v>2015</v>
      </c>
      <c r="BA63" s="570">
        <v>2016</v>
      </c>
      <c r="BB63" s="60"/>
      <c r="BC63" s="60"/>
      <c r="BD63" s="60"/>
      <c r="BE63" s="60"/>
    </row>
    <row r="64" spans="2:57" ht="18" customHeight="1" thickBot="1" x14ac:dyDescent="0.3">
      <c r="B64" s="60"/>
      <c r="C64" s="55"/>
      <c r="D64" s="55"/>
      <c r="E64" s="60"/>
      <c r="F64" s="60"/>
      <c r="G64" s="55"/>
      <c r="H64" s="55"/>
      <c r="I64" s="60"/>
      <c r="AH64" s="60"/>
      <c r="AI64" s="60"/>
      <c r="AJ64" s="60"/>
      <c r="AK64" s="60"/>
      <c r="AL64" s="60"/>
      <c r="AM64" s="60"/>
      <c r="AO64" s="60"/>
      <c r="AP64" s="60"/>
      <c r="AQ64" s="60"/>
      <c r="AR64" s="60"/>
      <c r="AS64" s="60"/>
      <c r="AT64" s="60"/>
      <c r="AU64" s="60"/>
      <c r="AV64" s="60"/>
      <c r="AW64" s="60"/>
      <c r="AX64" s="60"/>
      <c r="AY64" s="131" t="s">
        <v>104</v>
      </c>
      <c r="AZ64" s="6"/>
      <c r="BA64" s="6"/>
      <c r="BB64" s="60"/>
      <c r="BC64" s="60"/>
      <c r="BD64" s="60"/>
      <c r="BE64" s="60"/>
    </row>
    <row r="65" spans="2:57" ht="18" customHeight="1" thickBot="1" x14ac:dyDescent="0.3">
      <c r="B65" s="60"/>
      <c r="C65" s="55"/>
      <c r="D65" s="55"/>
      <c r="E65" s="60"/>
      <c r="F65" s="60"/>
      <c r="G65" s="55"/>
      <c r="H65" s="55"/>
      <c r="I65" s="60"/>
      <c r="AH65" s="60"/>
      <c r="AI65" s="60"/>
      <c r="AJ65" s="60"/>
      <c r="AK65" s="60"/>
      <c r="AL65" s="60"/>
      <c r="AM65" s="60"/>
      <c r="AO65" s="60"/>
      <c r="AP65" s="60"/>
      <c r="AQ65" s="60"/>
      <c r="AR65" s="60"/>
      <c r="AS65" s="60"/>
      <c r="AT65" s="60"/>
      <c r="AU65" s="60"/>
      <c r="AV65" s="60"/>
      <c r="AW65" s="60"/>
      <c r="AX65" s="60"/>
      <c r="AY65" s="131" t="s">
        <v>105</v>
      </c>
      <c r="AZ65" s="6"/>
      <c r="BA65" s="6"/>
      <c r="BB65" s="60"/>
      <c r="BC65" s="60"/>
      <c r="BD65" s="60"/>
      <c r="BE65" s="60"/>
    </row>
    <row r="66" spans="2:57" ht="18" customHeight="1" thickBot="1" x14ac:dyDescent="0.3">
      <c r="B66" s="60"/>
      <c r="C66" s="55"/>
      <c r="D66" s="55"/>
      <c r="E66" s="60"/>
      <c r="F66" s="60"/>
      <c r="G66" s="55"/>
      <c r="H66" s="55"/>
      <c r="I66" s="60"/>
      <c r="AH66" s="60"/>
      <c r="AI66" s="60"/>
      <c r="AJ66" s="60"/>
      <c r="AK66" s="60"/>
      <c r="AL66" s="60"/>
      <c r="AM66" s="60"/>
      <c r="AO66" s="60"/>
      <c r="AP66" s="60"/>
      <c r="AQ66" s="60"/>
      <c r="AR66" s="60"/>
      <c r="AS66" s="60"/>
      <c r="AT66" s="60"/>
      <c r="AU66" s="60"/>
      <c r="AV66" s="60"/>
      <c r="AW66" s="60"/>
      <c r="AX66" s="60"/>
      <c r="AY66" s="134" t="s">
        <v>106</v>
      </c>
      <c r="AZ66" s="6"/>
      <c r="BA66" s="6"/>
      <c r="BB66" s="60"/>
      <c r="BC66" s="60"/>
      <c r="BD66" s="60"/>
      <c r="BE66" s="60"/>
    </row>
    <row r="67" spans="2:57" ht="18" customHeight="1" thickBot="1" x14ac:dyDescent="0.3">
      <c r="B67" s="60"/>
      <c r="C67" s="55"/>
      <c r="D67" s="55"/>
      <c r="E67" s="60"/>
      <c r="F67" s="60"/>
      <c r="G67" s="55"/>
      <c r="H67" s="55"/>
      <c r="I67" s="60"/>
      <c r="AH67" s="60"/>
      <c r="AI67" s="60"/>
      <c r="AJ67" s="60"/>
      <c r="AK67" s="60"/>
      <c r="AL67" s="60"/>
      <c r="AM67" s="60"/>
      <c r="AO67" s="60"/>
      <c r="AP67" s="60"/>
      <c r="AQ67" s="60"/>
      <c r="AR67" s="60"/>
      <c r="AS67" s="60"/>
      <c r="AT67" s="60"/>
      <c r="AU67" s="60"/>
      <c r="AV67" s="60"/>
      <c r="AW67" s="60"/>
      <c r="AX67" s="60"/>
      <c r="AY67" s="134" t="s">
        <v>107</v>
      </c>
      <c r="AZ67" s="6"/>
      <c r="BA67" s="6"/>
      <c r="BB67" s="60"/>
      <c r="BC67" s="60"/>
      <c r="BD67" s="60"/>
      <c r="BE67" s="60"/>
    </row>
    <row r="68" spans="2:57" ht="18" customHeight="1" thickBot="1" x14ac:dyDescent="0.3">
      <c r="B68" s="60"/>
      <c r="C68" s="55"/>
      <c r="D68" s="55"/>
      <c r="E68" s="60"/>
      <c r="F68" s="60"/>
      <c r="G68" s="55"/>
      <c r="H68" s="55"/>
      <c r="I68" s="60"/>
      <c r="AH68" s="60"/>
      <c r="AI68" s="60"/>
      <c r="AJ68" s="60"/>
      <c r="AK68" s="60"/>
      <c r="AL68" s="60"/>
      <c r="AM68" s="60"/>
      <c r="AO68" s="60"/>
      <c r="AP68" s="60"/>
      <c r="AQ68" s="60"/>
      <c r="AR68" s="60"/>
      <c r="AS68" s="60"/>
      <c r="AT68" s="60"/>
      <c r="AU68" s="60"/>
      <c r="AV68" s="60"/>
      <c r="AW68" s="60"/>
      <c r="AX68" s="60"/>
      <c r="AY68" s="134" t="s">
        <v>108</v>
      </c>
      <c r="AZ68" s="6"/>
      <c r="BA68" s="6"/>
      <c r="BB68" s="60"/>
      <c r="BC68" s="60"/>
      <c r="BD68" s="60"/>
      <c r="BE68" s="60"/>
    </row>
    <row r="69" spans="2:57" ht="18" customHeight="1" thickBot="1" x14ac:dyDescent="0.3">
      <c r="B69" s="60"/>
      <c r="C69" s="55"/>
      <c r="D69" s="55"/>
      <c r="E69" s="60"/>
      <c r="F69" s="60"/>
      <c r="G69" s="55"/>
      <c r="H69" s="55"/>
      <c r="I69" s="60"/>
      <c r="AH69" s="60"/>
      <c r="AI69" s="60"/>
      <c r="AJ69" s="60"/>
      <c r="AK69" s="60"/>
      <c r="AL69" s="60"/>
      <c r="AM69" s="60"/>
      <c r="AO69" s="60"/>
      <c r="AP69" s="60"/>
      <c r="AQ69" s="60"/>
      <c r="AR69" s="60"/>
      <c r="AS69" s="60"/>
      <c r="AT69" s="60"/>
      <c r="AU69" s="60"/>
      <c r="AV69" s="60"/>
      <c r="AW69" s="60"/>
      <c r="AX69" s="60"/>
      <c r="AY69" s="131" t="s">
        <v>109</v>
      </c>
      <c r="AZ69" s="6"/>
      <c r="BA69" s="6"/>
      <c r="BB69" s="60"/>
      <c r="BC69" s="60"/>
      <c r="BD69" s="60"/>
      <c r="BE69" s="60"/>
    </row>
    <row r="70" spans="2:57" ht="18" customHeight="1" thickBot="1" x14ac:dyDescent="0.3">
      <c r="B70" s="60"/>
      <c r="C70" s="55"/>
      <c r="D70" s="55"/>
      <c r="E70" s="60"/>
      <c r="F70" s="60"/>
      <c r="G70" s="55"/>
      <c r="H70" s="55"/>
      <c r="I70" s="60"/>
      <c r="AH70" s="60"/>
      <c r="AI70" s="60"/>
      <c r="AJ70" s="60"/>
      <c r="AK70" s="60"/>
      <c r="AL70" s="60"/>
      <c r="AM70" s="60"/>
      <c r="AO70" s="60"/>
      <c r="AP70" s="60"/>
      <c r="AQ70" s="60"/>
      <c r="AR70" s="60"/>
      <c r="AS70" s="60"/>
      <c r="AT70" s="60"/>
      <c r="AU70" s="60"/>
      <c r="AV70" s="60"/>
      <c r="AW70" s="60"/>
      <c r="AX70" s="60"/>
      <c r="AY70" s="135" t="s">
        <v>110</v>
      </c>
      <c r="AZ70" s="6"/>
      <c r="BA70" s="6"/>
      <c r="BB70" s="60"/>
      <c r="BC70" s="60"/>
      <c r="BD70" s="60"/>
      <c r="BE70" s="60"/>
    </row>
    <row r="71" spans="2:57" ht="18" customHeight="1" thickBot="1" x14ac:dyDescent="0.3">
      <c r="B71" s="60"/>
      <c r="C71" s="55"/>
      <c r="D71" s="55"/>
      <c r="E71" s="60"/>
      <c r="F71" s="60"/>
      <c r="G71" s="55"/>
      <c r="H71" s="55"/>
      <c r="I71" s="60"/>
      <c r="AH71" s="60"/>
      <c r="AI71" s="60"/>
      <c r="AJ71" s="60"/>
      <c r="AK71" s="60"/>
      <c r="AL71" s="60"/>
      <c r="AM71" s="60"/>
      <c r="AO71" s="60"/>
      <c r="AP71" s="60"/>
      <c r="AQ71" s="60"/>
      <c r="AR71" s="60"/>
      <c r="AS71" s="60"/>
      <c r="AT71" s="60"/>
      <c r="AU71" s="60"/>
      <c r="AV71" s="60"/>
      <c r="AW71" s="60"/>
      <c r="AX71" s="60"/>
      <c r="AY71" s="131" t="s">
        <v>111</v>
      </c>
      <c r="AZ71" s="6"/>
      <c r="BA71" s="6"/>
      <c r="BB71" s="60"/>
      <c r="BC71" s="60"/>
      <c r="BD71" s="60"/>
      <c r="BE71" s="60"/>
    </row>
    <row r="72" spans="2:57" ht="18" customHeight="1" thickBot="1" x14ac:dyDescent="0.3">
      <c r="B72" s="60"/>
      <c r="C72" s="55"/>
      <c r="D72" s="55"/>
      <c r="E72" s="60"/>
      <c r="F72" s="60"/>
      <c r="G72" s="55"/>
      <c r="H72" s="55"/>
      <c r="I72" s="60"/>
      <c r="AH72" s="60"/>
      <c r="AI72" s="60"/>
      <c r="AJ72" s="60"/>
      <c r="AK72" s="60"/>
      <c r="AL72" s="60"/>
      <c r="AM72" s="60"/>
      <c r="AO72" s="60"/>
      <c r="AP72" s="60"/>
      <c r="AQ72" s="60"/>
      <c r="AR72" s="60"/>
      <c r="AS72" s="60"/>
      <c r="AT72" s="60"/>
      <c r="AU72" s="60"/>
      <c r="AV72" s="60"/>
      <c r="AW72" s="60"/>
      <c r="AX72" s="60"/>
      <c r="AY72" s="135" t="s">
        <v>112</v>
      </c>
      <c r="AZ72" s="6"/>
      <c r="BA72" s="6"/>
      <c r="BB72" s="60"/>
      <c r="BC72" s="60"/>
      <c r="BD72" s="60"/>
      <c r="BE72" s="60"/>
    </row>
    <row r="73" spans="2:57" ht="18" customHeight="1" thickBot="1" x14ac:dyDescent="0.3">
      <c r="B73" s="60"/>
      <c r="C73" s="55"/>
      <c r="D73" s="55"/>
      <c r="E73" s="60"/>
      <c r="F73" s="60"/>
      <c r="G73" s="55"/>
      <c r="H73" s="55"/>
      <c r="I73" s="60"/>
      <c r="AH73" s="60"/>
      <c r="AI73" s="60"/>
      <c r="AJ73" s="60"/>
      <c r="AK73" s="60"/>
      <c r="AL73" s="60"/>
      <c r="AM73" s="60"/>
      <c r="AO73" s="60"/>
      <c r="AP73" s="60"/>
      <c r="AQ73" s="60"/>
      <c r="AR73" s="60"/>
      <c r="AS73" s="60"/>
      <c r="AT73" s="60"/>
      <c r="AU73" s="60"/>
      <c r="AV73" s="60"/>
      <c r="AW73" s="60"/>
      <c r="AX73" s="60"/>
      <c r="AY73" s="135" t="s">
        <v>113</v>
      </c>
      <c r="AZ73" s="6"/>
      <c r="BA73" s="6"/>
      <c r="BB73" s="60"/>
      <c r="BC73" s="60"/>
      <c r="BD73" s="60"/>
      <c r="BE73" s="60"/>
    </row>
    <row r="74" spans="2:57" ht="18" customHeight="1" thickBot="1" x14ac:dyDescent="0.3">
      <c r="B74" s="60"/>
      <c r="C74" s="55"/>
      <c r="D74" s="55"/>
      <c r="E74" s="60"/>
      <c r="F74" s="60"/>
      <c r="G74" s="55"/>
      <c r="H74" s="55"/>
      <c r="I74" s="60"/>
      <c r="AH74" s="60"/>
      <c r="AI74" s="60"/>
      <c r="AJ74" s="60"/>
      <c r="AK74" s="60"/>
      <c r="AL74" s="60"/>
      <c r="AM74" s="60"/>
      <c r="AO74" s="60"/>
      <c r="AP74" s="60"/>
      <c r="AQ74" s="60"/>
      <c r="AR74" s="60"/>
      <c r="AS74" s="60"/>
      <c r="AT74" s="60"/>
      <c r="AU74" s="60"/>
      <c r="AV74" s="60"/>
      <c r="AW74" s="60"/>
      <c r="AX74" s="60"/>
      <c r="AY74" s="135" t="s">
        <v>114</v>
      </c>
      <c r="AZ74" s="6"/>
      <c r="BA74" s="6"/>
      <c r="BB74" s="60"/>
      <c r="BC74" s="60"/>
      <c r="BD74" s="60"/>
      <c r="BE74" s="60"/>
    </row>
    <row r="75" spans="2:57" ht="18" customHeight="1" thickBot="1" x14ac:dyDescent="0.3">
      <c r="B75" s="60"/>
      <c r="C75" s="55"/>
      <c r="D75" s="55"/>
      <c r="E75" s="60"/>
      <c r="F75" s="60"/>
      <c r="G75" s="55"/>
      <c r="H75" s="55"/>
      <c r="I75" s="60"/>
      <c r="AH75" s="60"/>
      <c r="AI75" s="60"/>
      <c r="AJ75" s="60"/>
      <c r="AK75" s="60"/>
      <c r="AL75" s="60"/>
      <c r="AM75" s="60"/>
      <c r="AO75" s="60"/>
      <c r="AP75" s="60"/>
      <c r="AQ75" s="60"/>
      <c r="AR75" s="60"/>
      <c r="AS75" s="60"/>
      <c r="AT75" s="60"/>
      <c r="AU75" s="60"/>
      <c r="AV75" s="60"/>
      <c r="AW75" s="60"/>
      <c r="AX75" s="60"/>
      <c r="AY75" s="131" t="s">
        <v>115</v>
      </c>
      <c r="AZ75" s="6"/>
      <c r="BA75" s="6"/>
      <c r="BB75" s="60"/>
      <c r="BC75" s="60"/>
      <c r="BD75" s="60"/>
      <c r="BE75" s="60"/>
    </row>
    <row r="76" spans="2:57" ht="16.5" hidden="1" thickBot="1" x14ac:dyDescent="0.3">
      <c r="B76" s="60"/>
      <c r="C76" s="55"/>
      <c r="D76" s="55"/>
      <c r="E76" s="60"/>
      <c r="F76" s="60"/>
      <c r="G76" s="55"/>
      <c r="H76" s="55"/>
      <c r="I76" s="60"/>
      <c r="AH76" s="60"/>
      <c r="AI76" s="60"/>
      <c r="AJ76" s="60"/>
      <c r="AK76" s="60"/>
      <c r="AL76" s="60"/>
      <c r="AM76" s="60"/>
      <c r="AO76" s="60"/>
      <c r="AP76" s="60"/>
      <c r="AQ76" s="60"/>
      <c r="AR76" s="60"/>
      <c r="AS76" s="60"/>
      <c r="AT76" s="60"/>
      <c r="AU76" s="60"/>
      <c r="AV76" s="60"/>
      <c r="AW76" s="60"/>
      <c r="AX76" s="60"/>
      <c r="AY76" s="131"/>
      <c r="AZ76" s="6"/>
      <c r="BA76" s="6"/>
      <c r="BB76" s="60"/>
      <c r="BC76" s="60"/>
      <c r="BD76" s="60"/>
      <c r="BE76" s="60"/>
    </row>
    <row r="77" spans="2:57" x14ac:dyDescent="0.25">
      <c r="B77" s="60"/>
      <c r="C77" s="55"/>
      <c r="D77" s="55"/>
      <c r="E77" s="60"/>
      <c r="F77" s="60"/>
      <c r="G77" s="55"/>
      <c r="H77" s="55"/>
      <c r="I77" s="60"/>
      <c r="AH77" s="60"/>
      <c r="AI77" s="60"/>
      <c r="AJ77" s="60"/>
      <c r="AK77" s="60"/>
      <c r="AL77" s="60"/>
      <c r="AM77" s="60"/>
      <c r="AO77" s="60"/>
      <c r="AP77" s="60"/>
      <c r="AQ77" s="60"/>
      <c r="AR77" s="60"/>
      <c r="AS77" s="60"/>
      <c r="AT77" s="60"/>
      <c r="AU77" s="60"/>
      <c r="AV77" s="60"/>
      <c r="AW77" s="60"/>
      <c r="AX77" s="60"/>
      <c r="AY77" s="60"/>
      <c r="AZ77" s="60"/>
      <c r="BA77" s="60"/>
      <c r="BB77" s="60"/>
      <c r="BC77" s="60"/>
      <c r="BD77" s="60"/>
      <c r="BE77" s="60"/>
    </row>
    <row r="78" spans="2:57" x14ac:dyDescent="0.25">
      <c r="B78" s="60"/>
      <c r="C78" s="55"/>
      <c r="D78" s="55"/>
      <c r="E78" s="60"/>
      <c r="F78" s="60"/>
      <c r="G78" s="55"/>
      <c r="H78" s="55"/>
      <c r="I78" s="60"/>
      <c r="AH78" s="60"/>
      <c r="AI78" s="60"/>
      <c r="AJ78" s="60"/>
      <c r="AK78" s="60"/>
      <c r="AL78" s="60"/>
      <c r="AM78" s="60"/>
      <c r="AO78" s="60"/>
      <c r="AP78" s="60"/>
      <c r="AQ78" s="60"/>
      <c r="AR78" s="60"/>
      <c r="AS78" s="60"/>
      <c r="AT78" s="60"/>
      <c r="AU78" s="60"/>
      <c r="AV78" s="60"/>
      <c r="AW78" s="60"/>
      <c r="AX78" s="60"/>
      <c r="AY78" s="60"/>
      <c r="AZ78" s="60"/>
      <c r="BA78" s="60"/>
      <c r="BB78" s="60"/>
      <c r="BC78" s="60"/>
      <c r="BD78" s="60"/>
      <c r="BE78" s="60"/>
    </row>
    <row r="79" spans="2:57" x14ac:dyDescent="0.25">
      <c r="B79" s="60"/>
      <c r="C79" s="55"/>
      <c r="D79" s="55"/>
      <c r="E79" s="60"/>
      <c r="F79" s="60"/>
      <c r="G79" s="55"/>
      <c r="H79" s="55"/>
      <c r="I79" s="60"/>
      <c r="AH79" s="60"/>
      <c r="AI79" s="60"/>
      <c r="AJ79" s="60"/>
      <c r="AK79" s="60"/>
      <c r="AL79" s="60"/>
      <c r="AM79" s="60"/>
      <c r="AO79" s="60"/>
      <c r="AP79" s="60"/>
      <c r="AQ79" s="60"/>
      <c r="AR79" s="60"/>
      <c r="AS79" s="60"/>
      <c r="AT79" s="60"/>
      <c r="AU79" s="60"/>
      <c r="AV79" s="60"/>
      <c r="AW79" s="60"/>
      <c r="AX79" s="60"/>
      <c r="AY79" s="60"/>
      <c r="AZ79" s="60"/>
      <c r="BA79" s="60"/>
      <c r="BB79" s="60"/>
      <c r="BC79" s="60"/>
      <c r="BD79" s="60"/>
      <c r="BE79" s="60"/>
    </row>
    <row r="80" spans="2:57" x14ac:dyDescent="0.25">
      <c r="B80" s="60"/>
      <c r="C80" s="55"/>
      <c r="D80" s="55"/>
      <c r="E80" s="60"/>
      <c r="F80" s="60"/>
      <c r="G80" s="55"/>
      <c r="H80" s="55"/>
      <c r="I80" s="60"/>
      <c r="AH80" s="60"/>
      <c r="AI80" s="60"/>
      <c r="AJ80" s="60"/>
      <c r="AK80" s="60"/>
      <c r="AL80" s="60"/>
      <c r="AM80" s="60"/>
      <c r="AO80" s="60"/>
      <c r="AP80" s="60"/>
      <c r="AQ80" s="60"/>
      <c r="AR80" s="60"/>
      <c r="AS80" s="60"/>
      <c r="AT80" s="60"/>
      <c r="AU80" s="60"/>
      <c r="AV80" s="60"/>
      <c r="AW80" s="60"/>
      <c r="AX80" s="60"/>
      <c r="AY80" s="60"/>
      <c r="AZ80" s="60"/>
      <c r="BA80" s="60"/>
      <c r="BB80" s="60"/>
      <c r="BC80" s="60"/>
      <c r="BD80" s="60"/>
      <c r="BE80" s="60"/>
    </row>
    <row r="81" spans="2:57" x14ac:dyDescent="0.25">
      <c r="B81" s="60"/>
      <c r="C81" s="55"/>
      <c r="D81" s="55"/>
      <c r="E81" s="60"/>
      <c r="F81" s="60"/>
      <c r="G81" s="55"/>
      <c r="H81" s="55"/>
      <c r="I81" s="60"/>
      <c r="AH81" s="60"/>
      <c r="AI81" s="60"/>
      <c r="AJ81" s="60"/>
      <c r="AK81" s="60"/>
      <c r="AL81" s="60"/>
      <c r="AM81" s="60"/>
      <c r="AO81" s="60"/>
      <c r="AP81" s="60"/>
      <c r="AQ81" s="60"/>
      <c r="AR81" s="60"/>
      <c r="AS81" s="60"/>
      <c r="AT81" s="60"/>
      <c r="AU81" s="60"/>
      <c r="AV81" s="60"/>
      <c r="AW81" s="60"/>
      <c r="AX81" s="60"/>
      <c r="AY81" s="60"/>
      <c r="AZ81" s="60"/>
      <c r="BA81" s="60"/>
      <c r="BB81" s="60"/>
      <c r="BC81" s="60"/>
      <c r="BD81" s="60"/>
      <c r="BE81" s="60"/>
    </row>
    <row r="82" spans="2:57" x14ac:dyDescent="0.25">
      <c r="B82" s="60"/>
      <c r="C82" s="55"/>
      <c r="D82" s="55"/>
      <c r="E82" s="60"/>
      <c r="F82" s="60"/>
      <c r="G82" s="55"/>
      <c r="H82" s="55"/>
      <c r="I82" s="60"/>
      <c r="AH82" s="60"/>
      <c r="AI82" s="60"/>
      <c r="AJ82" s="60"/>
      <c r="AK82" s="60"/>
      <c r="AL82" s="60"/>
      <c r="AM82" s="60"/>
      <c r="AO82" s="60"/>
      <c r="AP82" s="60"/>
      <c r="AQ82" s="60"/>
      <c r="AR82" s="60"/>
      <c r="AS82" s="60"/>
      <c r="AT82" s="60"/>
      <c r="AU82" s="60"/>
      <c r="AV82" s="60"/>
      <c r="AW82" s="60"/>
      <c r="AX82" s="60"/>
      <c r="AY82" s="60"/>
      <c r="AZ82" s="60"/>
      <c r="BA82" s="60"/>
      <c r="BB82" s="60"/>
      <c r="BC82" s="60"/>
      <c r="BD82" s="60"/>
      <c r="BE82" s="60"/>
    </row>
    <row r="83" spans="2:57" x14ac:dyDescent="0.25">
      <c r="B83" s="60"/>
      <c r="C83" s="55"/>
      <c r="D83" s="55"/>
      <c r="E83" s="60"/>
      <c r="F83" s="60"/>
      <c r="G83" s="55"/>
      <c r="H83" s="55"/>
      <c r="I83" s="60"/>
      <c r="AH83" s="60"/>
      <c r="AI83" s="60"/>
      <c r="AJ83" s="60"/>
      <c r="AK83" s="60"/>
      <c r="AL83" s="60"/>
      <c r="AM83" s="60"/>
      <c r="AO83" s="60"/>
      <c r="AP83" s="60"/>
      <c r="AQ83" s="60"/>
      <c r="AR83" s="60"/>
      <c r="AS83" s="60"/>
      <c r="AT83" s="60"/>
      <c r="AU83" s="60"/>
      <c r="AV83" s="60"/>
      <c r="AW83" s="60"/>
      <c r="AX83" s="60"/>
      <c r="AY83" s="60"/>
      <c r="AZ83" s="60"/>
      <c r="BA83" s="60"/>
      <c r="BB83" s="60"/>
      <c r="BC83" s="60"/>
      <c r="BD83" s="60"/>
      <c r="BE83" s="60"/>
    </row>
    <row r="84" spans="2:57" x14ac:dyDescent="0.25">
      <c r="B84" s="60"/>
      <c r="C84" s="55"/>
      <c r="D84" s="55"/>
      <c r="E84" s="60"/>
      <c r="F84" s="60"/>
      <c r="G84" s="55"/>
      <c r="H84" s="55"/>
      <c r="I84" s="60"/>
      <c r="AH84" s="60"/>
      <c r="AI84" s="60"/>
      <c r="AJ84" s="60"/>
      <c r="AK84" s="60"/>
      <c r="AL84" s="60"/>
      <c r="AM84" s="60"/>
      <c r="AO84" s="60"/>
      <c r="AP84" s="60"/>
      <c r="AQ84" s="60"/>
      <c r="AR84" s="60"/>
      <c r="AS84" s="60"/>
      <c r="AT84" s="60"/>
      <c r="AU84" s="60"/>
      <c r="AV84" s="60"/>
      <c r="AW84" s="60"/>
      <c r="AX84" s="60"/>
      <c r="AY84" s="60"/>
      <c r="AZ84" s="60"/>
      <c r="BA84" s="60"/>
      <c r="BB84" s="60"/>
      <c r="BC84" s="60"/>
      <c r="BD84" s="60"/>
      <c r="BE84" s="60"/>
    </row>
    <row r="85" spans="2:57" x14ac:dyDescent="0.25">
      <c r="B85" s="60"/>
      <c r="C85" s="55"/>
      <c r="D85" s="55"/>
      <c r="E85" s="60"/>
      <c r="F85" s="60"/>
      <c r="G85" s="55"/>
      <c r="H85" s="55"/>
      <c r="I85" s="60"/>
      <c r="AH85" s="60"/>
      <c r="AI85" s="60"/>
      <c r="AJ85" s="60"/>
      <c r="AK85" s="60"/>
      <c r="AL85" s="60"/>
      <c r="AM85" s="60"/>
      <c r="AO85" s="60"/>
      <c r="AP85" s="60"/>
      <c r="AQ85" s="60"/>
      <c r="AR85" s="60"/>
      <c r="AS85" s="60"/>
      <c r="AT85" s="60"/>
      <c r="AU85" s="60"/>
      <c r="AV85" s="60"/>
      <c r="AW85" s="60"/>
      <c r="AX85" s="60"/>
      <c r="AY85" s="60"/>
      <c r="AZ85" s="60"/>
      <c r="BA85" s="60"/>
      <c r="BB85" s="60"/>
      <c r="BC85" s="60"/>
      <c r="BD85" s="60"/>
      <c r="BE85" s="60"/>
    </row>
    <row r="86" spans="2:57" x14ac:dyDescent="0.25">
      <c r="B86" s="60"/>
      <c r="C86" s="55"/>
      <c r="D86" s="55"/>
      <c r="E86" s="60"/>
      <c r="F86" s="60"/>
      <c r="G86" s="55"/>
      <c r="H86" s="55"/>
      <c r="I86" s="60"/>
      <c r="AH86" s="60"/>
      <c r="AI86" s="60"/>
      <c r="AJ86" s="60"/>
      <c r="AK86" s="60"/>
      <c r="AL86" s="60"/>
      <c r="AM86" s="60"/>
      <c r="AO86" s="60"/>
      <c r="AP86" s="60"/>
      <c r="AQ86" s="60"/>
      <c r="AR86" s="60"/>
      <c r="AS86" s="60"/>
      <c r="AT86" s="60"/>
      <c r="AU86" s="60"/>
      <c r="AV86" s="60"/>
      <c r="AW86" s="60"/>
      <c r="AX86" s="60"/>
      <c r="AY86" s="60"/>
      <c r="AZ86" s="60"/>
      <c r="BA86" s="60"/>
      <c r="BB86" s="60"/>
      <c r="BC86" s="60"/>
      <c r="BD86" s="60"/>
      <c r="BE86" s="60"/>
    </row>
    <row r="87" spans="2:57" x14ac:dyDescent="0.25">
      <c r="B87" s="60"/>
      <c r="C87" s="55"/>
      <c r="D87" s="55"/>
      <c r="E87" s="60"/>
      <c r="F87" s="60"/>
      <c r="G87" s="55"/>
      <c r="H87" s="55"/>
      <c r="I87" s="60"/>
      <c r="AH87" s="60"/>
      <c r="AI87" s="60"/>
      <c r="AJ87" s="60"/>
      <c r="AK87" s="60"/>
      <c r="AL87" s="60"/>
      <c r="AM87" s="60"/>
      <c r="AO87" s="60"/>
      <c r="AP87" s="60"/>
      <c r="AQ87" s="60"/>
      <c r="AR87" s="60"/>
      <c r="AS87" s="60"/>
      <c r="AT87" s="60"/>
      <c r="AU87" s="60"/>
      <c r="AV87" s="60"/>
      <c r="AW87" s="60"/>
      <c r="AX87" s="60"/>
      <c r="AY87" s="60"/>
      <c r="AZ87" s="60"/>
      <c r="BA87" s="60"/>
      <c r="BB87" s="60"/>
      <c r="BC87" s="60"/>
      <c r="BD87" s="60"/>
      <c r="BE87" s="60"/>
    </row>
    <row r="88" spans="2:57" x14ac:dyDescent="0.25">
      <c r="B88" s="60"/>
      <c r="C88" s="55"/>
      <c r="D88" s="55"/>
      <c r="E88" s="60"/>
      <c r="F88" s="60"/>
      <c r="G88" s="55"/>
      <c r="H88" s="55"/>
      <c r="I88" s="60"/>
      <c r="AH88" s="60"/>
      <c r="AI88" s="60"/>
      <c r="AJ88" s="60"/>
      <c r="AK88" s="60"/>
      <c r="AL88" s="60"/>
      <c r="AM88" s="60"/>
      <c r="AO88" s="60"/>
      <c r="AP88" s="60"/>
      <c r="AQ88" s="60"/>
      <c r="AR88" s="60"/>
      <c r="AS88" s="60"/>
      <c r="AT88" s="60"/>
      <c r="AU88" s="60"/>
      <c r="AV88" s="60"/>
      <c r="AW88" s="60"/>
      <c r="AX88" s="60"/>
      <c r="AY88" s="60"/>
      <c r="AZ88" s="60"/>
      <c r="BA88" s="60"/>
      <c r="BB88" s="60"/>
      <c r="BC88" s="60"/>
      <c r="BD88" s="60"/>
      <c r="BE88" s="60"/>
    </row>
    <row r="89" spans="2:57" x14ac:dyDescent="0.25">
      <c r="B89" s="60"/>
      <c r="C89" s="55"/>
      <c r="D89" s="55"/>
      <c r="E89" s="60"/>
      <c r="F89" s="60"/>
      <c r="G89" s="55"/>
      <c r="H89" s="55"/>
      <c r="I89" s="60"/>
      <c r="AH89" s="60"/>
      <c r="AI89" s="60"/>
      <c r="AJ89" s="60"/>
      <c r="AK89" s="60"/>
      <c r="AL89" s="60"/>
      <c r="AM89" s="60"/>
      <c r="AO89" s="60"/>
      <c r="AP89" s="60"/>
      <c r="AQ89" s="60"/>
      <c r="AR89" s="60"/>
      <c r="AS89" s="60"/>
      <c r="AT89" s="60"/>
      <c r="AU89" s="60"/>
      <c r="AV89" s="60"/>
      <c r="AW89" s="60"/>
      <c r="AX89" s="60"/>
      <c r="AY89" s="60"/>
      <c r="AZ89" s="60"/>
      <c r="BA89" s="60"/>
      <c r="BB89" s="60"/>
      <c r="BC89" s="60"/>
      <c r="BD89" s="60"/>
      <c r="BE89" s="60"/>
    </row>
    <row r="90" spans="2:57" x14ac:dyDescent="0.25">
      <c r="B90" s="60"/>
      <c r="C90" s="55"/>
      <c r="D90" s="55"/>
      <c r="E90" s="60"/>
      <c r="F90" s="60"/>
      <c r="G90" s="55"/>
      <c r="H90" s="55"/>
      <c r="I90" s="60"/>
      <c r="AH90" s="60"/>
      <c r="AI90" s="60"/>
      <c r="AJ90" s="60"/>
      <c r="AK90" s="60"/>
      <c r="AL90" s="60"/>
      <c r="AM90" s="60"/>
      <c r="AO90" s="60"/>
      <c r="AP90" s="60"/>
      <c r="AQ90" s="60"/>
      <c r="AR90" s="60"/>
      <c r="AS90" s="60"/>
      <c r="AT90" s="60"/>
      <c r="AU90" s="60"/>
      <c r="AV90" s="60"/>
      <c r="AW90" s="60"/>
      <c r="AX90" s="60"/>
      <c r="AY90" s="60"/>
      <c r="AZ90" s="60"/>
      <c r="BA90" s="60"/>
      <c r="BB90" s="60"/>
      <c r="BC90" s="60"/>
      <c r="BD90" s="60"/>
      <c r="BE90" s="60"/>
    </row>
    <row r="91" spans="2:57" x14ac:dyDescent="0.25">
      <c r="B91" s="60"/>
      <c r="C91" s="55"/>
      <c r="D91" s="55"/>
      <c r="E91" s="60"/>
      <c r="F91" s="60"/>
      <c r="G91" s="55"/>
      <c r="H91" s="55"/>
      <c r="I91" s="60"/>
      <c r="AH91" s="60"/>
      <c r="AI91" s="60"/>
      <c r="AJ91" s="60"/>
      <c r="AK91" s="60"/>
      <c r="AL91" s="60"/>
      <c r="AM91" s="60"/>
      <c r="AO91" s="60"/>
      <c r="AP91" s="60"/>
      <c r="AQ91" s="60"/>
      <c r="AR91" s="60"/>
      <c r="AS91" s="60"/>
      <c r="AT91" s="60"/>
      <c r="AU91" s="60"/>
      <c r="AV91" s="60"/>
      <c r="AW91" s="60"/>
      <c r="AX91" s="60"/>
      <c r="AY91" s="60"/>
      <c r="AZ91" s="60"/>
      <c r="BA91" s="60"/>
      <c r="BB91" s="60"/>
      <c r="BC91" s="60"/>
      <c r="BD91" s="60"/>
      <c r="BE91" s="60"/>
    </row>
    <row r="92" spans="2:57" x14ac:dyDescent="0.25">
      <c r="B92" s="60"/>
      <c r="C92" s="55"/>
      <c r="D92" s="55"/>
      <c r="E92" s="60"/>
      <c r="F92" s="60"/>
      <c r="G92" s="55"/>
      <c r="H92" s="55"/>
      <c r="I92" s="60"/>
      <c r="AO92" s="60"/>
      <c r="AP92" s="60"/>
      <c r="AQ92" s="60"/>
      <c r="AR92" s="60"/>
      <c r="AS92" s="60"/>
      <c r="AT92" s="60"/>
      <c r="AU92" s="60"/>
      <c r="AV92" s="60"/>
      <c r="AW92" s="60"/>
      <c r="AX92" s="60"/>
      <c r="AY92" s="60"/>
      <c r="AZ92" s="60"/>
      <c r="BA92" s="60"/>
      <c r="BB92" s="60"/>
      <c r="BC92" s="60"/>
      <c r="BD92" s="60"/>
      <c r="BE92" s="60"/>
    </row>
    <row r="93" spans="2:57" x14ac:dyDescent="0.25">
      <c r="B93" s="60"/>
      <c r="C93" s="55"/>
      <c r="D93" s="55"/>
      <c r="E93" s="60"/>
      <c r="F93" s="60"/>
      <c r="G93" s="55"/>
      <c r="H93" s="55"/>
      <c r="I93" s="60"/>
      <c r="AO93" s="60"/>
      <c r="AP93" s="60"/>
      <c r="AQ93" s="60"/>
      <c r="AR93" s="60"/>
      <c r="AS93" s="60"/>
      <c r="AT93" s="60"/>
      <c r="AU93" s="60"/>
      <c r="AV93" s="60"/>
      <c r="AW93" s="60"/>
      <c r="AX93" s="60"/>
      <c r="AY93" s="60"/>
      <c r="AZ93" s="60"/>
      <c r="BA93" s="60"/>
      <c r="BB93" s="60"/>
      <c r="BC93" s="60"/>
      <c r="BD93" s="60"/>
      <c r="BE93" s="60"/>
    </row>
    <row r="94" spans="2:57" x14ac:dyDescent="0.25">
      <c r="B94" s="60"/>
      <c r="C94" s="55"/>
      <c r="D94" s="55"/>
      <c r="E94" s="60"/>
      <c r="F94" s="60"/>
      <c r="G94" s="55"/>
      <c r="H94" s="55"/>
      <c r="I94" s="60"/>
      <c r="BB94" s="60"/>
      <c r="BC94" s="60"/>
      <c r="BD94" s="60"/>
      <c r="BE94" s="60"/>
    </row>
    <row r="95" spans="2:57" x14ac:dyDescent="0.25">
      <c r="B95" s="60"/>
      <c r="C95" s="55"/>
      <c r="D95" s="55"/>
      <c r="E95" s="60"/>
      <c r="F95" s="60"/>
      <c r="G95" s="55"/>
      <c r="H95" s="55"/>
      <c r="I95" s="60"/>
    </row>
    <row r="96" spans="2:57" x14ac:dyDescent="0.25">
      <c r="B96" s="60"/>
      <c r="C96" s="55"/>
      <c r="D96" s="55"/>
      <c r="E96" s="60"/>
      <c r="F96" s="60"/>
      <c r="G96" s="55"/>
      <c r="H96" s="55"/>
      <c r="I96" s="60"/>
    </row>
    <row r="97" spans="2:9" x14ac:dyDescent="0.25">
      <c r="B97" s="60"/>
      <c r="C97" s="55"/>
      <c r="D97" s="55"/>
      <c r="E97" s="60"/>
      <c r="F97" s="60"/>
      <c r="G97" s="55"/>
      <c r="H97" s="55"/>
      <c r="I97" s="60"/>
    </row>
    <row r="98" spans="2:9" x14ac:dyDescent="0.25">
      <c r="B98" s="60"/>
      <c r="C98" s="55"/>
      <c r="D98" s="55"/>
      <c r="E98" s="60"/>
      <c r="F98" s="60"/>
      <c r="G98" s="55"/>
      <c r="H98" s="55"/>
      <c r="I98" s="60"/>
    </row>
    <row r="99" spans="2:9" x14ac:dyDescent="0.25">
      <c r="B99" s="60"/>
      <c r="C99" s="55"/>
      <c r="D99" s="55"/>
      <c r="E99" s="60"/>
      <c r="F99" s="60"/>
      <c r="G99" s="55"/>
      <c r="H99" s="55"/>
      <c r="I99" s="60"/>
    </row>
    <row r="100" spans="2:9" x14ac:dyDescent="0.25">
      <c r="B100" s="60"/>
      <c r="C100" s="55"/>
      <c r="D100" s="55"/>
      <c r="E100" s="60"/>
      <c r="F100" s="60"/>
      <c r="G100" s="55"/>
      <c r="H100" s="55"/>
      <c r="I100" s="60"/>
    </row>
    <row r="101" spans="2:9" x14ac:dyDescent="0.25">
      <c r="B101" s="60"/>
      <c r="C101" s="55"/>
      <c r="D101" s="55"/>
      <c r="E101" s="60"/>
      <c r="F101" s="60"/>
      <c r="G101" s="55"/>
      <c r="H101" s="55"/>
      <c r="I101" s="60"/>
    </row>
    <row r="102" spans="2:9" x14ac:dyDescent="0.25">
      <c r="B102" s="60"/>
      <c r="C102" s="55"/>
      <c r="D102" s="55"/>
      <c r="E102" s="60"/>
      <c r="F102" s="60"/>
      <c r="G102" s="55"/>
      <c r="H102" s="55"/>
      <c r="I102" s="60"/>
    </row>
    <row r="103" spans="2:9" x14ac:dyDescent="0.25">
      <c r="B103" s="60"/>
      <c r="C103" s="55"/>
      <c r="D103" s="55"/>
      <c r="E103" s="60"/>
      <c r="F103" s="60"/>
      <c r="G103" s="55"/>
      <c r="H103" s="55"/>
      <c r="I103" s="60"/>
    </row>
    <row r="104" spans="2:9" x14ac:dyDescent="0.25">
      <c r="B104" s="60"/>
      <c r="C104" s="55"/>
      <c r="D104" s="55"/>
      <c r="E104" s="60"/>
      <c r="F104" s="60"/>
      <c r="G104" s="55"/>
      <c r="H104" s="55"/>
      <c r="I104" s="60"/>
    </row>
    <row r="105" spans="2:9" x14ac:dyDescent="0.25">
      <c r="B105" s="60"/>
      <c r="C105" s="55"/>
      <c r="D105" s="55"/>
      <c r="E105" s="60"/>
      <c r="F105" s="60"/>
      <c r="G105" s="55"/>
      <c r="H105" s="55"/>
      <c r="I105" s="60"/>
    </row>
    <row r="106" spans="2:9" x14ac:dyDescent="0.25">
      <c r="B106" s="60"/>
      <c r="C106" s="55"/>
      <c r="D106" s="55"/>
      <c r="E106" s="60"/>
      <c r="F106" s="60"/>
      <c r="G106" s="55"/>
      <c r="H106" s="55"/>
      <c r="I106" s="60"/>
    </row>
    <row r="107" spans="2:9" x14ac:dyDescent="0.25">
      <c r="B107" s="60"/>
      <c r="C107" s="55"/>
      <c r="D107" s="55"/>
      <c r="E107" s="60"/>
      <c r="F107" s="60"/>
      <c r="G107" s="55"/>
      <c r="H107" s="55"/>
      <c r="I107" s="60"/>
    </row>
    <row r="108" spans="2:9" x14ac:dyDescent="0.25">
      <c r="B108" s="60"/>
      <c r="C108" s="55"/>
      <c r="D108" s="55"/>
      <c r="E108" s="60"/>
      <c r="F108" s="60"/>
      <c r="G108" s="55"/>
      <c r="H108" s="55"/>
      <c r="I108" s="60"/>
    </row>
    <row r="109" spans="2:9" x14ac:dyDescent="0.25">
      <c r="B109" s="60"/>
      <c r="C109" s="55"/>
      <c r="D109" s="55"/>
      <c r="E109" s="60"/>
      <c r="F109" s="60"/>
      <c r="G109" s="55"/>
      <c r="H109" s="55"/>
      <c r="I109" s="60"/>
    </row>
    <row r="110" spans="2:9" x14ac:dyDescent="0.25">
      <c r="B110" s="60"/>
      <c r="C110" s="55"/>
      <c r="D110" s="55"/>
      <c r="E110" s="60"/>
      <c r="F110" s="60"/>
      <c r="G110" s="55"/>
      <c r="H110" s="55"/>
      <c r="I110" s="60"/>
    </row>
    <row r="111" spans="2:9" x14ac:dyDescent="0.25">
      <c r="B111" s="60"/>
      <c r="C111" s="55"/>
      <c r="D111" s="55"/>
      <c r="E111" s="60"/>
      <c r="F111" s="60"/>
      <c r="G111" s="55"/>
      <c r="H111" s="55"/>
      <c r="I111" s="60"/>
    </row>
    <row r="112" spans="2:9" x14ac:dyDescent="0.25">
      <c r="B112" s="60"/>
      <c r="C112" s="55"/>
      <c r="D112" s="55"/>
      <c r="E112" s="60"/>
      <c r="F112" s="60"/>
      <c r="G112" s="55"/>
      <c r="H112" s="55"/>
      <c r="I112" s="60"/>
    </row>
    <row r="113" spans="2:9" x14ac:dyDescent="0.25">
      <c r="B113" s="60"/>
      <c r="C113" s="55"/>
      <c r="D113" s="55"/>
      <c r="E113" s="60"/>
      <c r="F113" s="60"/>
      <c r="G113" s="55"/>
      <c r="H113" s="55"/>
      <c r="I113" s="60"/>
    </row>
    <row r="114" spans="2:9" x14ac:dyDescent="0.25">
      <c r="B114" s="60"/>
      <c r="C114" s="55"/>
      <c r="D114" s="55"/>
      <c r="E114" s="60"/>
      <c r="F114" s="60"/>
      <c r="G114" s="55"/>
      <c r="H114" s="55"/>
      <c r="I114" s="60"/>
    </row>
    <row r="115" spans="2:9" x14ac:dyDescent="0.25">
      <c r="B115" s="60"/>
      <c r="C115" s="55"/>
      <c r="D115" s="55"/>
      <c r="E115" s="60"/>
      <c r="F115" s="60"/>
      <c r="G115" s="55"/>
      <c r="H115" s="55"/>
      <c r="I115" s="60"/>
    </row>
    <row r="116" spans="2:9" x14ac:dyDescent="0.25">
      <c r="B116" s="60"/>
      <c r="C116" s="55"/>
      <c r="D116" s="55"/>
      <c r="E116" s="60"/>
      <c r="F116" s="60"/>
      <c r="G116" s="55"/>
      <c r="H116" s="55"/>
      <c r="I116" s="60"/>
    </row>
    <row r="117" spans="2:9" x14ac:dyDescent="0.25">
      <c r="B117" s="60"/>
      <c r="C117" s="55"/>
      <c r="D117" s="55"/>
      <c r="E117" s="60"/>
      <c r="F117" s="60"/>
      <c r="G117" s="55"/>
      <c r="H117" s="55"/>
      <c r="I117" s="60"/>
    </row>
    <row r="118" spans="2:9" x14ac:dyDescent="0.25">
      <c r="B118" s="60"/>
      <c r="C118" s="55"/>
      <c r="D118" s="55"/>
      <c r="E118" s="60"/>
      <c r="F118" s="60"/>
      <c r="G118" s="55"/>
      <c r="H118" s="55"/>
      <c r="I118" s="60"/>
    </row>
    <row r="119" spans="2:9" x14ac:dyDescent="0.25">
      <c r="B119" s="60"/>
      <c r="C119" s="55"/>
      <c r="D119" s="55"/>
      <c r="E119" s="60"/>
      <c r="F119" s="60"/>
      <c r="G119" s="55"/>
      <c r="H119" s="55"/>
      <c r="I119" s="60"/>
    </row>
    <row r="120" spans="2:9" x14ac:dyDescent="0.25">
      <c r="B120" s="60"/>
      <c r="C120" s="55"/>
      <c r="D120" s="55"/>
      <c r="E120" s="60"/>
      <c r="F120" s="60"/>
      <c r="G120" s="55"/>
      <c r="H120" s="55"/>
      <c r="I120" s="60"/>
    </row>
    <row r="121" spans="2:9" x14ac:dyDescent="0.25">
      <c r="B121" s="60"/>
      <c r="C121" s="55"/>
      <c r="D121" s="55"/>
      <c r="E121" s="60"/>
      <c r="F121" s="60"/>
      <c r="G121" s="55"/>
      <c r="H121" s="55"/>
      <c r="I121" s="60"/>
    </row>
    <row r="122" spans="2:9" x14ac:dyDescent="0.25">
      <c r="B122" s="60"/>
      <c r="C122" s="55"/>
      <c r="D122" s="55"/>
      <c r="E122" s="60"/>
      <c r="F122" s="60"/>
      <c r="G122" s="55"/>
      <c r="H122" s="55"/>
      <c r="I122" s="60"/>
    </row>
    <row r="123" spans="2:9" x14ac:dyDescent="0.25">
      <c r="B123" s="60"/>
      <c r="C123" s="55"/>
      <c r="D123" s="55"/>
      <c r="E123" s="60"/>
      <c r="F123" s="60"/>
      <c r="G123" s="55"/>
      <c r="H123" s="55"/>
      <c r="I123" s="60"/>
    </row>
    <row r="124" spans="2:9" x14ac:dyDescent="0.25">
      <c r="B124" s="60"/>
      <c r="C124" s="55"/>
      <c r="D124" s="55"/>
      <c r="E124" s="60"/>
      <c r="F124" s="60"/>
      <c r="G124" s="55"/>
      <c r="H124" s="55"/>
      <c r="I124" s="60"/>
    </row>
    <row r="125" spans="2:9" x14ac:dyDescent="0.25">
      <c r="B125" s="60"/>
      <c r="C125" s="55"/>
      <c r="D125" s="55"/>
      <c r="E125" s="60"/>
      <c r="F125" s="60"/>
      <c r="G125" s="55"/>
      <c r="H125" s="55"/>
      <c r="I125" s="60"/>
    </row>
    <row r="126" spans="2:9" x14ac:dyDescent="0.25">
      <c r="B126" s="60"/>
      <c r="C126" s="55"/>
      <c r="D126" s="55"/>
      <c r="E126" s="60"/>
      <c r="F126" s="60"/>
      <c r="G126" s="55"/>
      <c r="H126" s="55"/>
      <c r="I126" s="60"/>
    </row>
    <row r="127" spans="2:9" x14ac:dyDescent="0.25">
      <c r="B127" s="60"/>
      <c r="C127" s="55"/>
      <c r="D127" s="55"/>
      <c r="E127" s="60"/>
      <c r="F127" s="60"/>
      <c r="G127" s="55"/>
      <c r="H127" s="55"/>
      <c r="I127" s="60"/>
    </row>
    <row r="128" spans="2:9" x14ac:dyDescent="0.25">
      <c r="B128" s="60"/>
      <c r="C128" s="55"/>
      <c r="D128" s="55"/>
      <c r="E128" s="60"/>
      <c r="F128" s="60"/>
      <c r="G128" s="55"/>
      <c r="H128" s="55"/>
      <c r="I128" s="60"/>
    </row>
    <row r="129" spans="2:9" x14ac:dyDescent="0.25">
      <c r="B129" s="60"/>
      <c r="C129" s="55"/>
      <c r="D129" s="55"/>
      <c r="E129" s="60"/>
      <c r="F129" s="60"/>
      <c r="G129" s="55"/>
      <c r="H129" s="55"/>
      <c r="I129" s="60"/>
    </row>
    <row r="130" spans="2:9" x14ac:dyDescent="0.25">
      <c r="B130" s="60"/>
      <c r="C130" s="55"/>
      <c r="D130" s="55"/>
      <c r="E130" s="60"/>
      <c r="F130" s="60"/>
      <c r="G130" s="55"/>
      <c r="H130" s="55"/>
      <c r="I130" s="60"/>
    </row>
    <row r="131" spans="2:9" x14ac:dyDescent="0.25">
      <c r="B131" s="60"/>
      <c r="C131" s="55"/>
      <c r="D131" s="55"/>
      <c r="E131" s="60"/>
      <c r="F131" s="60"/>
      <c r="G131" s="55"/>
      <c r="H131" s="55"/>
      <c r="I131" s="60"/>
    </row>
    <row r="132" spans="2:9" x14ac:dyDescent="0.25">
      <c r="B132" s="60"/>
      <c r="C132" s="55"/>
      <c r="D132" s="55"/>
      <c r="E132" s="60"/>
      <c r="F132" s="60"/>
      <c r="G132" s="55"/>
      <c r="H132" s="55"/>
      <c r="I132" s="60"/>
    </row>
    <row r="133" spans="2:9" x14ac:dyDescent="0.25">
      <c r="B133" s="60"/>
      <c r="C133" s="55"/>
      <c r="D133" s="55"/>
      <c r="E133" s="60"/>
      <c r="F133" s="60"/>
      <c r="G133" s="55"/>
      <c r="H133" s="55"/>
      <c r="I133" s="60"/>
    </row>
    <row r="134" spans="2:9" x14ac:dyDescent="0.25">
      <c r="B134" s="60"/>
      <c r="C134" s="55"/>
      <c r="D134" s="55"/>
      <c r="E134" s="60"/>
      <c r="F134" s="60"/>
      <c r="G134" s="55"/>
      <c r="H134" s="55"/>
      <c r="I134" s="60"/>
    </row>
    <row r="135" spans="2:9" x14ac:dyDescent="0.25">
      <c r="B135" s="60"/>
      <c r="C135" s="55"/>
      <c r="D135" s="55"/>
      <c r="E135" s="60"/>
      <c r="F135" s="60"/>
      <c r="G135" s="55"/>
      <c r="H135" s="55"/>
      <c r="I135" s="60"/>
    </row>
    <row r="136" spans="2:9" x14ac:dyDescent="0.25">
      <c r="B136" s="60"/>
      <c r="C136" s="55"/>
      <c r="D136" s="55"/>
      <c r="E136" s="60"/>
      <c r="F136" s="60"/>
      <c r="G136" s="55"/>
      <c r="H136" s="55"/>
      <c r="I136" s="60"/>
    </row>
    <row r="137" spans="2:9" x14ac:dyDescent="0.25">
      <c r="B137" s="60"/>
      <c r="C137" s="55"/>
      <c r="D137" s="55"/>
      <c r="E137" s="60"/>
      <c r="F137" s="60"/>
      <c r="G137" s="55"/>
      <c r="H137" s="55"/>
      <c r="I137" s="60"/>
    </row>
    <row r="138" spans="2:9" x14ac:dyDescent="0.25">
      <c r="B138" s="60"/>
      <c r="C138" s="55"/>
      <c r="D138" s="55"/>
      <c r="E138" s="60"/>
      <c r="F138" s="60"/>
      <c r="G138" s="55"/>
      <c r="H138" s="55"/>
      <c r="I138" s="60"/>
    </row>
    <row r="139" spans="2:9" x14ac:dyDescent="0.25">
      <c r="B139" s="60"/>
      <c r="C139" s="55"/>
      <c r="D139" s="55"/>
      <c r="E139" s="60"/>
      <c r="F139" s="60"/>
      <c r="G139" s="55"/>
      <c r="H139" s="55"/>
      <c r="I139" s="60"/>
    </row>
    <row r="140" spans="2:9" x14ac:dyDescent="0.25">
      <c r="B140" s="60"/>
      <c r="C140" s="55"/>
      <c r="D140" s="55"/>
      <c r="E140" s="60"/>
      <c r="F140" s="60"/>
      <c r="G140" s="55"/>
      <c r="H140" s="55"/>
      <c r="I140" s="60"/>
    </row>
    <row r="141" spans="2:9" x14ac:dyDescent="0.25">
      <c r="B141" s="60"/>
      <c r="C141" s="55"/>
      <c r="D141" s="55"/>
      <c r="E141" s="60"/>
      <c r="F141" s="60"/>
      <c r="G141" s="55"/>
      <c r="H141" s="55"/>
      <c r="I141" s="60"/>
    </row>
    <row r="142" spans="2:9" x14ac:dyDescent="0.25">
      <c r="B142" s="60"/>
      <c r="C142" s="55"/>
      <c r="D142" s="55"/>
      <c r="E142" s="60"/>
      <c r="F142" s="60"/>
      <c r="G142" s="55"/>
      <c r="H142" s="55"/>
      <c r="I142" s="60"/>
    </row>
    <row r="143" spans="2:9" x14ac:dyDescent="0.25">
      <c r="B143" s="60"/>
      <c r="C143" s="55"/>
      <c r="D143" s="55"/>
      <c r="E143" s="60"/>
      <c r="F143" s="60"/>
      <c r="G143" s="55"/>
      <c r="H143" s="55"/>
      <c r="I143" s="60"/>
    </row>
    <row r="144" spans="2:9" x14ac:dyDescent="0.25">
      <c r="B144" s="60"/>
      <c r="C144" s="55"/>
      <c r="D144" s="55"/>
      <c r="E144" s="60"/>
      <c r="F144" s="60"/>
      <c r="G144" s="55"/>
      <c r="H144" s="55"/>
      <c r="I144" s="60"/>
    </row>
    <row r="145" spans="2:9" x14ac:dyDescent="0.25">
      <c r="B145" s="60"/>
      <c r="C145" s="55"/>
      <c r="D145" s="55"/>
      <c r="E145" s="60"/>
      <c r="F145" s="60"/>
      <c r="G145" s="55"/>
      <c r="H145" s="55"/>
      <c r="I145" s="60"/>
    </row>
    <row r="146" spans="2:9" x14ac:dyDescent="0.25">
      <c r="B146" s="60"/>
      <c r="C146" s="55"/>
      <c r="D146" s="55"/>
      <c r="E146" s="60"/>
      <c r="F146" s="60"/>
      <c r="G146" s="55"/>
      <c r="H146" s="55"/>
      <c r="I146" s="60"/>
    </row>
    <row r="147" spans="2:9" x14ac:dyDescent="0.25">
      <c r="B147" s="60"/>
      <c r="C147" s="55"/>
      <c r="D147" s="55"/>
      <c r="E147" s="60"/>
      <c r="F147" s="60"/>
      <c r="G147" s="55"/>
      <c r="H147" s="55"/>
      <c r="I147" s="60"/>
    </row>
    <row r="148" spans="2:9" x14ac:dyDescent="0.25">
      <c r="B148" s="60"/>
      <c r="C148" s="55"/>
      <c r="D148" s="55"/>
      <c r="E148" s="60"/>
      <c r="F148" s="60"/>
      <c r="G148" s="55"/>
      <c r="H148" s="55"/>
      <c r="I148" s="60"/>
    </row>
    <row r="149" spans="2:9" x14ac:dyDescent="0.25">
      <c r="B149" s="60"/>
      <c r="C149" s="55"/>
      <c r="D149" s="55"/>
      <c r="E149" s="60"/>
      <c r="F149" s="60"/>
      <c r="G149" s="55"/>
      <c r="H149" s="55"/>
      <c r="I149" s="60"/>
    </row>
    <row r="150" spans="2:9" x14ac:dyDescent="0.25">
      <c r="B150" s="60"/>
      <c r="C150" s="55"/>
      <c r="D150" s="55"/>
      <c r="E150" s="60"/>
      <c r="F150" s="60"/>
      <c r="G150" s="55"/>
      <c r="H150" s="55"/>
      <c r="I150" s="60"/>
    </row>
    <row r="151" spans="2:9" x14ac:dyDescent="0.25">
      <c r="B151" s="60"/>
      <c r="C151" s="55"/>
      <c r="D151" s="55"/>
      <c r="E151" s="60"/>
      <c r="F151" s="60"/>
      <c r="G151" s="55"/>
      <c r="H151" s="55"/>
      <c r="I151" s="60"/>
    </row>
    <row r="152" spans="2:9" x14ac:dyDescent="0.25">
      <c r="B152" s="60"/>
      <c r="C152" s="55"/>
      <c r="D152" s="55"/>
      <c r="E152" s="60"/>
      <c r="F152" s="60"/>
      <c r="G152" s="55"/>
      <c r="H152" s="55"/>
      <c r="I152" s="60"/>
    </row>
    <row r="153" spans="2:9" x14ac:dyDescent="0.25">
      <c r="B153" s="60"/>
      <c r="C153" s="55"/>
      <c r="D153" s="55"/>
      <c r="E153" s="60"/>
      <c r="F153" s="60"/>
      <c r="G153" s="55"/>
      <c r="H153" s="55"/>
      <c r="I153" s="60"/>
    </row>
    <row r="154" spans="2:9" x14ac:dyDescent="0.25">
      <c r="B154" s="60"/>
      <c r="C154" s="55"/>
      <c r="D154" s="55"/>
      <c r="E154" s="60"/>
      <c r="F154" s="60"/>
      <c r="G154" s="55"/>
      <c r="H154" s="55"/>
      <c r="I154" s="60"/>
    </row>
    <row r="155" spans="2:9" x14ac:dyDescent="0.25">
      <c r="B155" s="60"/>
      <c r="C155" s="55"/>
      <c r="D155" s="55"/>
      <c r="E155" s="60"/>
      <c r="F155" s="60"/>
      <c r="G155" s="55"/>
      <c r="H155" s="55"/>
      <c r="I155" s="60"/>
    </row>
    <row r="156" spans="2:9" x14ac:dyDescent="0.25">
      <c r="B156" s="60"/>
      <c r="C156" s="55"/>
      <c r="D156" s="55"/>
      <c r="E156" s="60"/>
      <c r="F156" s="60"/>
      <c r="G156" s="55"/>
      <c r="H156" s="55"/>
      <c r="I156" s="60"/>
    </row>
    <row r="157" spans="2:9" x14ac:dyDescent="0.25">
      <c r="B157" s="60"/>
      <c r="C157" s="55"/>
      <c r="D157" s="55"/>
      <c r="E157" s="60"/>
      <c r="F157" s="60"/>
      <c r="G157" s="55"/>
      <c r="H157" s="55"/>
      <c r="I157" s="60"/>
    </row>
    <row r="158" spans="2:9" x14ac:dyDescent="0.25">
      <c r="B158" s="60"/>
      <c r="C158" s="55"/>
      <c r="D158" s="55"/>
      <c r="E158" s="60"/>
      <c r="F158" s="60"/>
      <c r="G158" s="55"/>
      <c r="H158" s="55"/>
      <c r="I158" s="60"/>
    </row>
    <row r="159" spans="2:9" x14ac:dyDescent="0.25">
      <c r="B159" s="60"/>
      <c r="C159" s="55"/>
      <c r="D159" s="55"/>
      <c r="E159" s="60"/>
      <c r="F159" s="60"/>
      <c r="G159" s="55"/>
      <c r="H159" s="55"/>
      <c r="I159" s="60"/>
    </row>
    <row r="160" spans="2:9" x14ac:dyDescent="0.25">
      <c r="B160" s="60"/>
      <c r="C160" s="55"/>
      <c r="D160" s="55"/>
      <c r="E160" s="60"/>
      <c r="F160" s="60"/>
      <c r="G160" s="55"/>
      <c r="H160" s="55"/>
      <c r="I160" s="60"/>
    </row>
    <row r="161" spans="2:9" x14ac:dyDescent="0.25">
      <c r="B161" s="60"/>
      <c r="C161" s="55"/>
      <c r="D161" s="55"/>
      <c r="E161" s="60"/>
      <c r="F161" s="60"/>
      <c r="G161" s="55"/>
      <c r="H161" s="55"/>
      <c r="I161" s="60"/>
    </row>
    <row r="162" spans="2:9" x14ac:dyDescent="0.25">
      <c r="B162" s="60"/>
      <c r="C162" s="55"/>
      <c r="D162" s="55"/>
      <c r="E162" s="60"/>
      <c r="F162" s="60"/>
      <c r="G162" s="55"/>
      <c r="H162" s="55"/>
      <c r="I162" s="60"/>
    </row>
    <row r="163" spans="2:9" x14ac:dyDescent="0.25">
      <c r="B163" s="60"/>
      <c r="C163" s="55"/>
      <c r="D163" s="55"/>
      <c r="E163" s="60"/>
      <c r="F163" s="60"/>
      <c r="G163" s="55"/>
      <c r="H163" s="55"/>
      <c r="I163" s="60"/>
    </row>
    <row r="164" spans="2:9" x14ac:dyDescent="0.25">
      <c r="B164" s="60"/>
      <c r="C164" s="55"/>
      <c r="D164" s="55"/>
      <c r="E164" s="60"/>
      <c r="F164" s="60"/>
      <c r="G164" s="55"/>
      <c r="H164" s="55"/>
      <c r="I164" s="60"/>
    </row>
    <row r="165" spans="2:9" x14ac:dyDescent="0.25">
      <c r="B165" s="60"/>
      <c r="C165" s="55"/>
      <c r="D165" s="55"/>
      <c r="E165" s="60"/>
      <c r="F165" s="60"/>
      <c r="G165" s="55"/>
      <c r="H165" s="55"/>
      <c r="I165" s="60"/>
    </row>
    <row r="166" spans="2:9" x14ac:dyDescent="0.25">
      <c r="B166" s="60"/>
      <c r="C166" s="55"/>
      <c r="D166" s="55"/>
      <c r="E166" s="60"/>
      <c r="F166" s="60"/>
      <c r="G166" s="55"/>
      <c r="H166" s="55"/>
      <c r="I166" s="60"/>
    </row>
    <row r="167" spans="2:9" x14ac:dyDescent="0.25">
      <c r="B167" s="60"/>
      <c r="C167" s="55"/>
      <c r="D167" s="55"/>
      <c r="E167" s="60"/>
      <c r="F167" s="60"/>
      <c r="G167" s="55"/>
      <c r="H167" s="55"/>
      <c r="I167" s="60"/>
    </row>
    <row r="168" spans="2:9" x14ac:dyDescent="0.25">
      <c r="B168" s="60"/>
      <c r="C168" s="55"/>
      <c r="D168" s="55"/>
      <c r="E168" s="60"/>
      <c r="F168" s="60"/>
      <c r="G168" s="55"/>
      <c r="H168" s="55"/>
      <c r="I168" s="60"/>
    </row>
    <row r="169" spans="2:9" x14ac:dyDescent="0.25">
      <c r="B169" s="60"/>
      <c r="C169" s="55"/>
      <c r="D169" s="55"/>
      <c r="E169" s="60"/>
      <c r="F169" s="60"/>
      <c r="G169" s="55"/>
      <c r="H169" s="55"/>
      <c r="I169" s="60"/>
    </row>
    <row r="170" spans="2:9" x14ac:dyDescent="0.25">
      <c r="B170" s="60"/>
      <c r="C170" s="55"/>
      <c r="D170" s="55"/>
      <c r="E170" s="60"/>
      <c r="F170" s="60"/>
      <c r="G170" s="55"/>
      <c r="H170" s="55"/>
      <c r="I170" s="60"/>
    </row>
    <row r="171" spans="2:9" x14ac:dyDescent="0.25">
      <c r="B171" s="60"/>
      <c r="C171" s="55"/>
      <c r="D171" s="55"/>
      <c r="E171" s="60"/>
      <c r="F171" s="60"/>
      <c r="G171" s="55"/>
      <c r="H171" s="55"/>
      <c r="I171" s="60"/>
    </row>
    <row r="172" spans="2:9" x14ac:dyDescent="0.25">
      <c r="B172" s="60"/>
      <c r="C172" s="55"/>
      <c r="D172" s="55"/>
      <c r="E172" s="60"/>
      <c r="F172" s="60"/>
      <c r="G172" s="55"/>
      <c r="H172" s="55"/>
      <c r="I172" s="60"/>
    </row>
    <row r="173" spans="2:9" x14ac:dyDescent="0.25">
      <c r="B173" s="60"/>
      <c r="C173" s="55"/>
      <c r="D173" s="55"/>
      <c r="E173" s="60"/>
      <c r="F173" s="60"/>
      <c r="G173" s="55"/>
      <c r="H173" s="55"/>
      <c r="I173" s="60"/>
    </row>
    <row r="174" spans="2:9" x14ac:dyDescent="0.25">
      <c r="B174" s="60"/>
      <c r="C174" s="55"/>
      <c r="D174" s="55"/>
      <c r="E174" s="60"/>
      <c r="F174" s="60"/>
      <c r="G174" s="55"/>
      <c r="H174" s="55"/>
      <c r="I174" s="60"/>
    </row>
    <row r="175" spans="2:9" x14ac:dyDescent="0.25">
      <c r="B175" s="60"/>
      <c r="C175" s="55"/>
      <c r="D175" s="55"/>
      <c r="E175" s="60"/>
      <c r="F175" s="60"/>
      <c r="G175" s="55"/>
      <c r="H175" s="55"/>
      <c r="I175" s="60"/>
    </row>
    <row r="176" spans="2:9" x14ac:dyDescent="0.25">
      <c r="B176" s="60"/>
      <c r="C176" s="55"/>
      <c r="D176" s="55"/>
      <c r="E176" s="60"/>
      <c r="F176" s="60"/>
      <c r="G176" s="55"/>
      <c r="H176" s="55"/>
      <c r="I176" s="60"/>
    </row>
    <row r="177" spans="2:9" x14ac:dyDescent="0.25">
      <c r="B177" s="60"/>
      <c r="C177" s="55"/>
      <c r="D177" s="55"/>
      <c r="E177" s="60"/>
      <c r="F177" s="60"/>
      <c r="G177" s="55"/>
      <c r="H177" s="55"/>
      <c r="I177" s="60"/>
    </row>
    <row r="178" spans="2:9" x14ac:dyDescent="0.25">
      <c r="B178" s="60"/>
      <c r="C178" s="55"/>
      <c r="D178" s="55"/>
      <c r="E178" s="60"/>
      <c r="F178" s="60"/>
      <c r="G178" s="55"/>
      <c r="H178" s="55"/>
      <c r="I178" s="60"/>
    </row>
    <row r="179" spans="2:9" x14ac:dyDescent="0.25">
      <c r="B179" s="60"/>
      <c r="C179" s="55"/>
      <c r="D179" s="55"/>
      <c r="E179" s="60"/>
      <c r="F179" s="60"/>
      <c r="G179" s="55"/>
      <c r="H179" s="55"/>
      <c r="I179" s="60"/>
    </row>
    <row r="180" spans="2:9" x14ac:dyDescent="0.25">
      <c r="B180" s="60"/>
      <c r="C180" s="55"/>
      <c r="D180" s="55"/>
      <c r="E180" s="60"/>
      <c r="F180" s="60"/>
      <c r="G180" s="55"/>
      <c r="H180" s="55"/>
      <c r="I180" s="60"/>
    </row>
    <row r="181" spans="2:9" x14ac:dyDescent="0.25">
      <c r="B181" s="60"/>
      <c r="C181" s="55"/>
      <c r="D181" s="55"/>
      <c r="E181" s="60"/>
      <c r="F181" s="60"/>
      <c r="G181" s="55"/>
      <c r="H181" s="55"/>
      <c r="I181" s="60"/>
    </row>
    <row r="182" spans="2:9" x14ac:dyDescent="0.25">
      <c r="B182" s="60"/>
      <c r="C182" s="55"/>
      <c r="D182" s="55"/>
      <c r="E182" s="60"/>
      <c r="F182" s="60"/>
      <c r="G182" s="55"/>
      <c r="H182" s="55"/>
      <c r="I182" s="60"/>
    </row>
    <row r="183" spans="2:9" x14ac:dyDescent="0.25">
      <c r="B183" s="60"/>
      <c r="C183" s="55"/>
      <c r="D183" s="55"/>
      <c r="E183" s="60"/>
      <c r="F183" s="60"/>
      <c r="G183" s="55"/>
      <c r="H183" s="55"/>
      <c r="I183" s="60"/>
    </row>
    <row r="184" spans="2:9" x14ac:dyDescent="0.25">
      <c r="B184" s="60"/>
      <c r="C184" s="55"/>
      <c r="D184" s="55"/>
      <c r="E184" s="60"/>
      <c r="F184" s="60"/>
      <c r="G184" s="55"/>
      <c r="H184" s="55"/>
      <c r="I184" s="60"/>
    </row>
    <row r="185" spans="2:9" x14ac:dyDescent="0.25">
      <c r="B185" s="60"/>
      <c r="C185" s="55"/>
      <c r="D185" s="55"/>
      <c r="E185" s="60"/>
      <c r="F185" s="60"/>
      <c r="G185" s="55"/>
      <c r="H185" s="55"/>
      <c r="I185" s="60"/>
    </row>
    <row r="186" spans="2:9" x14ac:dyDescent="0.25">
      <c r="B186" s="60"/>
      <c r="C186" s="55"/>
      <c r="D186" s="55"/>
      <c r="E186" s="60"/>
      <c r="F186" s="60"/>
      <c r="G186" s="55"/>
      <c r="H186" s="55"/>
      <c r="I186" s="60"/>
    </row>
    <row r="187" spans="2:9" x14ac:dyDescent="0.25">
      <c r="B187" s="60"/>
      <c r="C187" s="55"/>
      <c r="D187" s="55"/>
      <c r="E187" s="60"/>
      <c r="F187" s="60"/>
      <c r="G187" s="55"/>
      <c r="H187" s="55"/>
      <c r="I187" s="60"/>
    </row>
    <row r="188" spans="2:9" x14ac:dyDescent="0.25">
      <c r="B188" s="60"/>
      <c r="C188" s="55"/>
      <c r="D188" s="55"/>
      <c r="E188" s="60"/>
      <c r="F188" s="60"/>
      <c r="G188" s="55"/>
      <c r="H188" s="55"/>
      <c r="I188" s="60"/>
    </row>
    <row r="189" spans="2:9" x14ac:dyDescent="0.25">
      <c r="B189" s="60"/>
      <c r="C189" s="55"/>
      <c r="D189" s="55"/>
      <c r="E189" s="60"/>
      <c r="F189" s="60"/>
      <c r="G189" s="55"/>
      <c r="H189" s="55"/>
      <c r="I189" s="60"/>
    </row>
    <row r="190" spans="2:9" x14ac:dyDescent="0.25">
      <c r="B190" s="60"/>
      <c r="C190" s="55"/>
      <c r="D190" s="55"/>
      <c r="E190" s="60"/>
      <c r="F190" s="60"/>
      <c r="G190" s="55"/>
      <c r="H190" s="55"/>
      <c r="I190" s="60"/>
    </row>
    <row r="191" spans="2:9" x14ac:dyDescent="0.25">
      <c r="B191" s="60"/>
      <c r="C191" s="55"/>
      <c r="D191" s="55"/>
      <c r="E191" s="60"/>
      <c r="F191" s="60"/>
      <c r="G191" s="55"/>
      <c r="H191" s="55"/>
      <c r="I191" s="60"/>
    </row>
    <row r="192" spans="2:9" x14ac:dyDescent="0.25">
      <c r="B192" s="60"/>
      <c r="C192" s="55"/>
      <c r="D192" s="55"/>
      <c r="E192" s="60"/>
      <c r="F192" s="60"/>
      <c r="G192" s="55"/>
      <c r="H192" s="55"/>
      <c r="I192" s="60"/>
    </row>
    <row r="193" spans="2:9" x14ac:dyDescent="0.25">
      <c r="B193" s="60"/>
      <c r="C193" s="55"/>
      <c r="D193" s="55"/>
      <c r="E193" s="60"/>
      <c r="F193" s="60"/>
      <c r="G193" s="55"/>
      <c r="H193" s="55"/>
      <c r="I193" s="60"/>
    </row>
    <row r="194" spans="2:9" x14ac:dyDescent="0.25">
      <c r="B194" s="60"/>
      <c r="C194" s="55"/>
      <c r="D194" s="55"/>
      <c r="E194" s="60"/>
      <c r="F194" s="60"/>
      <c r="G194" s="55"/>
      <c r="H194" s="55"/>
      <c r="I194" s="60"/>
    </row>
    <row r="195" spans="2:9" x14ac:dyDescent="0.25">
      <c r="B195" s="60"/>
      <c r="C195" s="55"/>
      <c r="D195" s="55"/>
      <c r="E195" s="60"/>
      <c r="F195" s="60"/>
      <c r="G195" s="55"/>
      <c r="H195" s="55"/>
      <c r="I195" s="60"/>
    </row>
    <row r="196" spans="2:9" x14ac:dyDescent="0.25">
      <c r="B196" s="60"/>
      <c r="C196" s="55"/>
      <c r="D196" s="55"/>
      <c r="E196" s="60"/>
      <c r="F196" s="60"/>
      <c r="G196" s="55"/>
      <c r="H196" s="55"/>
      <c r="I196" s="60"/>
    </row>
    <row r="197" spans="2:9" x14ac:dyDescent="0.25">
      <c r="B197" s="60"/>
      <c r="C197" s="55"/>
      <c r="D197" s="55"/>
      <c r="E197" s="60"/>
      <c r="F197" s="60"/>
      <c r="G197" s="55"/>
      <c r="H197" s="55"/>
      <c r="I197" s="60"/>
    </row>
    <row r="198" spans="2:9" x14ac:dyDescent="0.25">
      <c r="B198" s="60"/>
      <c r="C198" s="55"/>
      <c r="D198" s="55"/>
      <c r="E198" s="60"/>
      <c r="F198" s="60"/>
      <c r="G198" s="55"/>
      <c r="H198" s="55"/>
      <c r="I198" s="60"/>
    </row>
    <row r="199" spans="2:9" x14ac:dyDescent="0.25">
      <c r="B199" s="60"/>
      <c r="C199" s="55"/>
      <c r="D199" s="55"/>
      <c r="E199" s="60"/>
      <c r="F199" s="60"/>
      <c r="G199" s="55"/>
      <c r="H199" s="55"/>
      <c r="I199" s="60"/>
    </row>
    <row r="200" spans="2:9" x14ac:dyDescent="0.25">
      <c r="B200" s="60"/>
      <c r="C200" s="55"/>
      <c r="D200" s="55"/>
      <c r="E200" s="60"/>
      <c r="F200" s="60"/>
      <c r="G200" s="55"/>
      <c r="H200" s="55"/>
      <c r="I200" s="60"/>
    </row>
    <row r="201" spans="2:9" x14ac:dyDescent="0.25">
      <c r="B201" s="60"/>
      <c r="C201" s="55"/>
      <c r="D201" s="55"/>
      <c r="E201" s="60"/>
      <c r="F201" s="60"/>
      <c r="G201" s="55"/>
      <c r="H201" s="55"/>
      <c r="I201" s="60"/>
    </row>
    <row r="202" spans="2:9" x14ac:dyDescent="0.25">
      <c r="B202" s="60"/>
      <c r="C202" s="55"/>
      <c r="D202" s="55"/>
      <c r="E202" s="60"/>
      <c r="F202" s="60"/>
      <c r="G202" s="55"/>
      <c r="H202" s="55"/>
      <c r="I202" s="60"/>
    </row>
    <row r="203" spans="2:9" x14ac:dyDescent="0.25">
      <c r="B203" s="60"/>
      <c r="C203" s="55"/>
      <c r="D203" s="55"/>
      <c r="E203" s="60"/>
      <c r="F203" s="60"/>
      <c r="G203" s="55"/>
      <c r="H203" s="55"/>
      <c r="I203" s="60"/>
    </row>
    <row r="204" spans="2:9" x14ac:dyDescent="0.25">
      <c r="B204" s="60"/>
      <c r="C204" s="55"/>
      <c r="D204" s="55"/>
      <c r="E204" s="60"/>
      <c r="F204" s="60"/>
      <c r="G204" s="55"/>
      <c r="H204" s="55"/>
      <c r="I204" s="60"/>
    </row>
    <row r="205" spans="2:9" x14ac:dyDescent="0.25">
      <c r="B205" s="60"/>
      <c r="C205" s="55"/>
      <c r="D205" s="55"/>
      <c r="E205" s="60"/>
      <c r="F205" s="60"/>
      <c r="G205" s="55"/>
      <c r="H205" s="55"/>
      <c r="I205" s="60"/>
    </row>
    <row r="206" spans="2:9" x14ac:dyDescent="0.25">
      <c r="B206" s="60"/>
      <c r="C206" s="55"/>
      <c r="D206" s="55"/>
      <c r="E206" s="60"/>
      <c r="F206" s="60"/>
      <c r="G206" s="55"/>
      <c r="H206" s="55"/>
      <c r="I206" s="60"/>
    </row>
    <row r="207" spans="2:9" x14ac:dyDescent="0.25">
      <c r="B207" s="60"/>
      <c r="C207" s="55"/>
      <c r="D207" s="55"/>
      <c r="E207" s="60"/>
      <c r="F207" s="60"/>
      <c r="G207" s="55"/>
      <c r="H207" s="55"/>
      <c r="I207" s="60"/>
    </row>
    <row r="208" spans="2:9" x14ac:dyDescent="0.25">
      <c r="B208" s="60"/>
      <c r="C208" s="55"/>
      <c r="D208" s="55"/>
      <c r="E208" s="60"/>
      <c r="F208" s="60"/>
      <c r="G208" s="55"/>
      <c r="H208" s="55"/>
      <c r="I208" s="60"/>
    </row>
    <row r="209" spans="2:9" x14ac:dyDescent="0.25">
      <c r="B209" s="60"/>
      <c r="C209" s="55"/>
      <c r="D209" s="55"/>
      <c r="E209" s="60"/>
      <c r="F209" s="60"/>
      <c r="G209" s="55"/>
      <c r="H209" s="55"/>
      <c r="I209" s="60"/>
    </row>
    <row r="210" spans="2:9" x14ac:dyDescent="0.25">
      <c r="B210" s="60"/>
      <c r="C210" s="55"/>
      <c r="D210" s="55"/>
      <c r="E210" s="60"/>
      <c r="F210" s="60"/>
      <c r="G210" s="55"/>
      <c r="H210" s="55"/>
      <c r="I210" s="60"/>
    </row>
    <row r="211" spans="2:9" x14ac:dyDescent="0.25">
      <c r="B211" s="60"/>
      <c r="C211" s="55"/>
      <c r="D211" s="55"/>
      <c r="E211" s="60"/>
      <c r="F211" s="60"/>
      <c r="G211" s="55"/>
      <c r="H211" s="55"/>
      <c r="I211" s="60"/>
    </row>
    <row r="212" spans="2:9" x14ac:dyDescent="0.25">
      <c r="B212" s="60"/>
      <c r="C212" s="55"/>
      <c r="D212" s="55"/>
      <c r="E212" s="60"/>
      <c r="F212" s="60"/>
      <c r="G212" s="55"/>
      <c r="H212" s="55"/>
      <c r="I212" s="60"/>
    </row>
    <row r="213" spans="2:9" x14ac:dyDescent="0.25">
      <c r="B213" s="60"/>
      <c r="C213" s="55"/>
      <c r="D213" s="55"/>
      <c r="E213" s="60"/>
      <c r="F213" s="60"/>
      <c r="G213" s="55"/>
      <c r="H213" s="55"/>
      <c r="I213" s="60"/>
    </row>
    <row r="214" spans="2:9" x14ac:dyDescent="0.25">
      <c r="B214" s="60"/>
      <c r="C214" s="55"/>
      <c r="D214" s="55"/>
      <c r="E214" s="60"/>
      <c r="F214" s="60"/>
      <c r="G214" s="55"/>
      <c r="H214" s="55"/>
      <c r="I214" s="60"/>
    </row>
    <row r="215" spans="2:9" x14ac:dyDescent="0.25">
      <c r="B215" s="60"/>
      <c r="C215" s="55"/>
      <c r="D215" s="55"/>
      <c r="E215" s="60"/>
      <c r="F215" s="60"/>
      <c r="G215" s="55"/>
      <c r="H215" s="55"/>
      <c r="I215" s="60"/>
    </row>
    <row r="216" spans="2:9" x14ac:dyDescent="0.25">
      <c r="B216" s="60"/>
      <c r="C216" s="55"/>
      <c r="D216" s="55"/>
      <c r="E216" s="60"/>
      <c r="F216" s="60"/>
      <c r="G216" s="55"/>
      <c r="H216" s="55"/>
      <c r="I216" s="60"/>
    </row>
    <row r="217" spans="2:9" x14ac:dyDescent="0.25">
      <c r="B217" s="60"/>
      <c r="C217" s="55"/>
      <c r="D217" s="55"/>
      <c r="E217" s="60"/>
      <c r="F217" s="60"/>
      <c r="G217" s="55"/>
      <c r="H217" s="55"/>
      <c r="I217" s="60"/>
    </row>
    <row r="218" spans="2:9" x14ac:dyDescent="0.25">
      <c r="B218" s="60"/>
      <c r="C218" s="55"/>
      <c r="D218" s="55"/>
      <c r="E218" s="60"/>
      <c r="F218" s="60"/>
      <c r="G218" s="55"/>
      <c r="H218" s="55"/>
      <c r="I218" s="60"/>
    </row>
    <row r="219" spans="2:9" x14ac:dyDescent="0.25">
      <c r="B219" s="60"/>
      <c r="C219" s="55"/>
      <c r="D219" s="55"/>
      <c r="E219" s="60"/>
      <c r="F219" s="60"/>
      <c r="G219" s="55"/>
      <c r="H219" s="55"/>
      <c r="I219" s="60"/>
    </row>
  </sheetData>
  <mergeCells count="5">
    <mergeCell ref="AH36:AM36"/>
    <mergeCell ref="AO55:AS55"/>
    <mergeCell ref="AT55:AW55"/>
    <mergeCell ref="AH57:AM57"/>
    <mergeCell ref="AY62:BA62"/>
  </mergeCells>
  <pageMargins left="0.7" right="0.7" top="0.78740157499999996" bottom="0.78740157499999996" header="0.3" footer="0.3"/>
  <pageSetup paperSize="9"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E16B-0FC4-4F70-9416-F1A10C467F1D}">
  <sheetPr>
    <tabColor theme="6"/>
    <pageSetUpPr fitToPage="1"/>
  </sheetPr>
  <dimension ref="B2:BE216"/>
  <sheetViews>
    <sheetView showGridLines="0" zoomScaleNormal="100" workbookViewId="0"/>
  </sheetViews>
  <sheetFormatPr baseColWidth="10" defaultColWidth="11.25" defaultRowHeight="15.75" x14ac:dyDescent="0.25"/>
  <cols>
    <col min="1" max="1" width="3.625" style="205" customWidth="1"/>
    <col min="2" max="2" width="40.625" style="205" customWidth="1"/>
    <col min="3" max="4" width="18.625" style="406" customWidth="1"/>
    <col min="5" max="5" width="1.125" style="205" customWidth="1"/>
    <col min="6" max="6" width="40.625" style="205" customWidth="1"/>
    <col min="7" max="8" width="18.625" style="406" customWidth="1"/>
    <col min="9" max="9" width="11.25" style="205"/>
    <col min="10" max="11" width="11" style="205" customWidth="1"/>
    <col min="12" max="12" width="26.25" style="205" customWidth="1"/>
    <col min="13" max="13" width="25.125" style="205" customWidth="1"/>
    <col min="14" max="14" width="17.75" style="205" customWidth="1"/>
    <col min="15" max="15" width="11.25" style="205"/>
    <col min="16" max="16" width="31.75" style="205" customWidth="1"/>
    <col min="17" max="24" width="13.625" style="205" customWidth="1"/>
    <col min="25" max="25" width="11.25" style="205"/>
    <col min="26" max="26" width="28.625" style="205" customWidth="1"/>
    <col min="27" max="28" width="15.625" style="205" customWidth="1"/>
    <col min="29" max="29" width="4.5" style="205" customWidth="1"/>
    <col min="30" max="30" width="26.25" style="205" customWidth="1"/>
    <col min="31" max="32" width="15.625" style="205" customWidth="1"/>
    <col min="33" max="33" width="19" style="205" customWidth="1"/>
    <col min="34" max="34" width="37.625" style="205" customWidth="1"/>
    <col min="35" max="35" width="31.125" style="205" customWidth="1"/>
    <col min="36" max="36" width="62.75" style="205" customWidth="1"/>
    <col min="37" max="37" width="20.25" style="205" customWidth="1"/>
    <col min="38" max="38" width="24.625" style="205" customWidth="1"/>
    <col min="39" max="39" width="27.5" style="205" customWidth="1"/>
    <col min="40" max="40" width="11.25" style="74"/>
    <col min="41" max="41" width="17.625" style="205" customWidth="1"/>
    <col min="42" max="49" width="13.625" style="205" customWidth="1"/>
    <col min="50" max="50" width="4.75" style="205" customWidth="1"/>
    <col min="51" max="51" width="51.625" style="205" customWidth="1"/>
    <col min="52" max="53" width="25.625" style="205" customWidth="1"/>
    <col min="54" max="16384" width="11.25" style="205"/>
  </cols>
  <sheetData>
    <row r="2" spans="2:57" ht="18.75" customHeight="1" thickBot="1" x14ac:dyDescent="0.3">
      <c r="B2" s="305" t="s">
        <v>319</v>
      </c>
      <c r="C2" s="624">
        <v>2021</v>
      </c>
      <c r="D2" s="624">
        <v>2022</v>
      </c>
      <c r="E2" s="712"/>
      <c r="F2" s="200"/>
      <c r="G2" s="624">
        <v>2021</v>
      </c>
      <c r="H2" s="624">
        <v>2022</v>
      </c>
      <c r="J2" s="1012"/>
      <c r="K2" s="1012"/>
      <c r="L2" s="1012"/>
      <c r="M2" s="812"/>
      <c r="N2" s="812"/>
      <c r="AH2" s="74"/>
      <c r="AI2" s="74"/>
      <c r="AJ2" s="74"/>
      <c r="AK2" s="74"/>
      <c r="AL2" s="74"/>
      <c r="AM2" s="74"/>
      <c r="AO2" s="74"/>
      <c r="AP2" s="74"/>
      <c r="AQ2" s="74"/>
      <c r="AR2" s="74"/>
      <c r="AS2" s="74"/>
      <c r="AT2" s="74"/>
      <c r="AU2" s="74"/>
      <c r="AV2" s="74"/>
      <c r="AW2" s="74"/>
      <c r="AX2" s="74"/>
      <c r="AY2" s="74"/>
      <c r="AZ2" s="74"/>
      <c r="BA2" s="74"/>
      <c r="BB2" s="74"/>
      <c r="BC2" s="74"/>
      <c r="BD2" s="74"/>
      <c r="BE2" s="74"/>
    </row>
    <row r="3" spans="2:57" ht="18" customHeight="1" x14ac:dyDescent="0.25">
      <c r="B3" s="192" t="s">
        <v>63</v>
      </c>
      <c r="C3" s="194"/>
      <c r="D3" s="194"/>
      <c r="E3" s="361"/>
      <c r="F3" s="282" t="s">
        <v>64</v>
      </c>
      <c r="G3" s="304"/>
      <c r="H3" s="304"/>
      <c r="J3" s="888"/>
      <c r="K3" s="27"/>
      <c r="L3" s="98"/>
      <c r="M3" s="98"/>
      <c r="N3" s="27"/>
      <c r="AH3" s="74"/>
      <c r="AI3" s="74"/>
      <c r="AJ3" s="74"/>
      <c r="AK3" s="74"/>
      <c r="AL3" s="74"/>
      <c r="AM3" s="74"/>
      <c r="AO3" s="74"/>
      <c r="AP3" s="74"/>
      <c r="AQ3" s="74"/>
      <c r="AR3" s="74"/>
      <c r="AS3" s="74"/>
      <c r="AT3" s="74"/>
      <c r="AU3" s="74"/>
      <c r="AV3" s="74"/>
      <c r="AW3" s="74"/>
      <c r="AX3" s="74"/>
      <c r="AY3" s="74"/>
      <c r="AZ3" s="74"/>
      <c r="BA3" s="74"/>
      <c r="BB3" s="74"/>
      <c r="BC3" s="74"/>
      <c r="BD3" s="74"/>
      <c r="BE3" s="74"/>
    </row>
    <row r="4" spans="2:57" ht="18" customHeight="1" x14ac:dyDescent="0.25">
      <c r="B4" s="193" t="s">
        <v>135</v>
      </c>
      <c r="C4" s="694">
        <v>83</v>
      </c>
      <c r="D4" s="694">
        <v>83.3</v>
      </c>
      <c r="E4" s="361"/>
      <c r="F4" s="284" t="s">
        <v>136</v>
      </c>
      <c r="G4" s="694">
        <v>6.0430000000000001</v>
      </c>
      <c r="H4" s="694">
        <v>5.8</v>
      </c>
      <c r="J4" s="889"/>
      <c r="K4" s="889"/>
      <c r="L4" s="98"/>
      <c r="M4" s="98"/>
      <c r="N4" s="27"/>
      <c r="AH4" s="74"/>
      <c r="AI4" s="74"/>
      <c r="AJ4" s="74"/>
      <c r="AK4" s="74"/>
      <c r="AL4" s="74"/>
      <c r="AM4" s="74"/>
      <c r="AO4" s="74"/>
      <c r="AP4" s="74"/>
      <c r="AQ4" s="74"/>
      <c r="AR4" s="74"/>
      <c r="AS4" s="74"/>
      <c r="AT4" s="74"/>
      <c r="AU4" s="74"/>
      <c r="AV4" s="74"/>
      <c r="AW4" s="74"/>
      <c r="AX4" s="74"/>
      <c r="AY4" s="74"/>
      <c r="AZ4" s="74"/>
      <c r="BA4" s="74"/>
      <c r="BB4" s="74"/>
      <c r="BC4" s="74"/>
      <c r="BD4" s="74"/>
      <c r="BE4" s="74"/>
    </row>
    <row r="5" spans="2:57" ht="18" customHeight="1" x14ac:dyDescent="0.25">
      <c r="B5" s="306" t="s">
        <v>137</v>
      </c>
      <c r="C5" s="698">
        <v>17</v>
      </c>
      <c r="D5" s="698">
        <v>17</v>
      </c>
      <c r="E5" s="361"/>
      <c r="F5" s="284" t="s">
        <v>65</v>
      </c>
      <c r="G5" s="694">
        <v>29.377102000000001</v>
      </c>
      <c r="H5" s="694">
        <v>25.8</v>
      </c>
      <c r="J5" s="889"/>
      <c r="K5" s="889"/>
      <c r="L5" s="98"/>
      <c r="M5" s="98"/>
      <c r="N5" s="27"/>
      <c r="AH5" s="74"/>
      <c r="AI5" s="74"/>
      <c r="AJ5" s="74"/>
      <c r="AK5" s="74"/>
      <c r="AL5" s="74"/>
      <c r="AM5" s="74"/>
      <c r="AO5" s="74"/>
      <c r="AP5" s="74"/>
      <c r="AQ5" s="74"/>
      <c r="AR5" s="74"/>
      <c r="AS5" s="74"/>
      <c r="AT5" s="74"/>
      <c r="AU5" s="74"/>
      <c r="AV5" s="74"/>
      <c r="AW5" s="74"/>
      <c r="AX5" s="74"/>
      <c r="AY5" s="74"/>
      <c r="AZ5" s="74"/>
      <c r="BA5" s="74"/>
      <c r="BB5" s="74"/>
      <c r="BC5" s="74"/>
      <c r="BD5" s="74"/>
      <c r="BE5" s="74"/>
    </row>
    <row r="6" spans="2:57" ht="18" customHeight="1" x14ac:dyDescent="0.25">
      <c r="B6" s="193" t="s">
        <v>146</v>
      </c>
      <c r="C6" s="694">
        <v>24</v>
      </c>
      <c r="D6" s="694">
        <v>25</v>
      </c>
      <c r="E6" s="361"/>
      <c r="F6" s="204" t="s">
        <v>317</v>
      </c>
      <c r="G6" s="695">
        <v>0.82</v>
      </c>
      <c r="H6" s="695">
        <v>0.8</v>
      </c>
      <c r="J6" s="313"/>
      <c r="K6" s="313"/>
      <c r="L6" s="313"/>
      <c r="M6" s="313"/>
      <c r="N6" s="313"/>
      <c r="AH6" s="74"/>
      <c r="AI6" s="74"/>
      <c r="AJ6" s="74"/>
      <c r="AK6" s="74"/>
      <c r="AL6" s="74"/>
      <c r="AM6" s="74"/>
      <c r="AO6" s="74"/>
      <c r="AP6" s="74"/>
      <c r="AQ6" s="74"/>
      <c r="AR6" s="74"/>
      <c r="AS6" s="74"/>
      <c r="AT6" s="74"/>
      <c r="AU6" s="74"/>
      <c r="AV6" s="74"/>
      <c r="AW6" s="74"/>
      <c r="AX6" s="74"/>
      <c r="AY6" s="74"/>
      <c r="AZ6" s="74"/>
      <c r="BA6" s="74"/>
      <c r="BB6" s="74"/>
      <c r="BC6" s="74"/>
      <c r="BD6" s="74"/>
      <c r="BE6" s="74"/>
    </row>
    <row r="7" spans="2:57" ht="18" customHeight="1" x14ac:dyDescent="0.25">
      <c r="B7" s="306" t="s">
        <v>137</v>
      </c>
      <c r="C7" s="698">
        <v>45</v>
      </c>
      <c r="D7" s="698">
        <v>45</v>
      </c>
      <c r="E7" s="361"/>
      <c r="F7" s="208"/>
      <c r="G7" s="286"/>
      <c r="H7" s="287"/>
      <c r="J7" s="100"/>
      <c r="K7" s="27"/>
      <c r="L7" s="98"/>
      <c r="M7" s="98"/>
      <c r="N7" s="27"/>
      <c r="AH7" s="74"/>
      <c r="AI7" s="74"/>
      <c r="AJ7" s="74"/>
      <c r="AK7" s="74"/>
      <c r="AL7" s="74"/>
      <c r="AM7" s="74"/>
      <c r="AO7" s="74"/>
      <c r="AP7" s="74"/>
      <c r="AQ7" s="74"/>
      <c r="AR7" s="74"/>
      <c r="AS7" s="74"/>
      <c r="AT7" s="74"/>
      <c r="AU7" s="74"/>
      <c r="AV7" s="74"/>
      <c r="AW7" s="74"/>
      <c r="AX7" s="74"/>
      <c r="AY7" s="74"/>
      <c r="AZ7" s="74"/>
      <c r="BA7" s="74"/>
      <c r="BB7" s="74"/>
      <c r="BC7" s="74"/>
      <c r="BD7" s="74"/>
      <c r="BE7" s="74"/>
    </row>
    <row r="8" spans="2:57" ht="14.25" customHeight="1" x14ac:dyDescent="0.25">
      <c r="B8" s="830"/>
      <c r="C8" s="829"/>
      <c r="D8" s="829"/>
      <c r="E8" s="829"/>
      <c r="F8" s="829"/>
      <c r="G8" s="829"/>
      <c r="H8" s="829"/>
      <c r="I8" s="829"/>
      <c r="J8" s="313"/>
      <c r="K8" s="313"/>
      <c r="L8" s="313"/>
      <c r="M8" s="313"/>
      <c r="N8" s="313"/>
      <c r="AH8" s="74"/>
      <c r="AI8" s="74"/>
      <c r="AJ8" s="74"/>
      <c r="AK8" s="74"/>
      <c r="AL8" s="74"/>
      <c r="AM8" s="74"/>
      <c r="AO8" s="74"/>
      <c r="AP8" s="74"/>
      <c r="AQ8" s="74"/>
      <c r="AR8" s="74"/>
      <c r="AS8" s="74"/>
      <c r="AT8" s="74"/>
      <c r="AU8" s="74"/>
      <c r="AV8" s="74"/>
      <c r="AW8" s="74"/>
      <c r="AX8" s="74"/>
      <c r="AY8" s="74"/>
      <c r="AZ8" s="74"/>
      <c r="BA8" s="74"/>
      <c r="BB8" s="74"/>
      <c r="BC8" s="74"/>
      <c r="BD8" s="74"/>
      <c r="BE8" s="74"/>
    </row>
    <row r="9" spans="2:57" ht="14.25" customHeight="1" x14ac:dyDescent="0.25">
      <c r="B9" s="830"/>
      <c r="C9" s="829"/>
      <c r="D9" s="829"/>
      <c r="E9" s="829"/>
      <c r="F9" s="829"/>
      <c r="G9" s="829"/>
      <c r="H9" s="829"/>
      <c r="I9" s="829"/>
      <c r="J9" s="313"/>
      <c r="K9" s="313"/>
      <c r="L9" s="313"/>
      <c r="M9" s="313"/>
      <c r="N9" s="313"/>
      <c r="AH9" s="74"/>
      <c r="AI9" s="74"/>
      <c r="AJ9" s="74"/>
      <c r="AK9" s="74"/>
      <c r="AL9" s="74"/>
      <c r="AM9" s="74"/>
      <c r="AO9" s="74"/>
      <c r="AP9" s="74"/>
      <c r="AQ9" s="74"/>
      <c r="AR9" s="74"/>
      <c r="AS9" s="74"/>
      <c r="AT9" s="74"/>
      <c r="AU9" s="74"/>
      <c r="AV9" s="74"/>
      <c r="AW9" s="74"/>
      <c r="AX9" s="74"/>
      <c r="AY9" s="74"/>
      <c r="AZ9" s="74"/>
      <c r="BA9" s="74"/>
      <c r="BB9" s="74"/>
      <c r="BC9" s="74"/>
      <c r="BD9" s="74"/>
      <c r="BE9" s="74"/>
    </row>
    <row r="10" spans="2:57" ht="14.25" customHeight="1" x14ac:dyDescent="0.25">
      <c r="B10" s="74"/>
      <c r="C10" s="74"/>
      <c r="D10" s="832"/>
      <c r="E10" s="885"/>
      <c r="F10" s="885"/>
      <c r="G10" s="884"/>
      <c r="H10" s="884"/>
      <c r="I10" s="74"/>
      <c r="AH10" s="74"/>
      <c r="AI10" s="74"/>
      <c r="AJ10" s="74"/>
      <c r="AK10" s="74"/>
      <c r="AL10" s="74"/>
      <c r="AM10" s="74"/>
      <c r="AO10" s="74"/>
      <c r="AP10" s="74"/>
      <c r="AQ10" s="74"/>
      <c r="AR10" s="74"/>
      <c r="AS10" s="74"/>
      <c r="AT10" s="74"/>
      <c r="AU10" s="74"/>
      <c r="AV10" s="74"/>
      <c r="AW10" s="74"/>
      <c r="AX10" s="74"/>
      <c r="AY10" s="74"/>
      <c r="AZ10" s="74"/>
      <c r="BA10" s="74"/>
      <c r="BB10" s="74"/>
      <c r="BC10" s="74"/>
      <c r="BD10" s="74"/>
      <c r="BE10" s="74"/>
    </row>
    <row r="11" spans="2:57" ht="18" customHeight="1" x14ac:dyDescent="0.25">
      <c r="B11" s="500" t="s">
        <v>16</v>
      </c>
      <c r="C11" s="832"/>
      <c r="D11" s="74"/>
      <c r="E11" s="74"/>
      <c r="F11" s="74"/>
      <c r="G11" s="175"/>
      <c r="H11" s="890"/>
      <c r="I11" s="74"/>
      <c r="P11" s="836"/>
      <c r="Q11" s="98"/>
      <c r="R11" s="98"/>
      <c r="S11" s="98"/>
      <c r="T11" s="98"/>
      <c r="U11" s="98"/>
      <c r="V11" s="98"/>
      <c r="W11" s="98"/>
      <c r="X11" s="28"/>
      <c r="AH11" s="74"/>
      <c r="AI11" s="74"/>
      <c r="AJ11" s="74"/>
      <c r="AK11" s="74"/>
      <c r="AL11" s="74"/>
      <c r="AM11" s="74"/>
      <c r="AO11" s="74"/>
      <c r="AP11" s="74"/>
      <c r="AQ11" s="74"/>
      <c r="AR11" s="74"/>
      <c r="AS11" s="74"/>
      <c r="AT11" s="74"/>
      <c r="AU11" s="74"/>
      <c r="AV11" s="74"/>
      <c r="AW11" s="74"/>
      <c r="AX11" s="74"/>
      <c r="AY11" s="74"/>
      <c r="AZ11" s="74"/>
      <c r="BA11" s="74"/>
      <c r="BB11" s="74"/>
      <c r="BC11" s="74"/>
      <c r="BD11" s="74"/>
      <c r="BE11" s="74"/>
    </row>
    <row r="12" spans="2:57" ht="18" customHeight="1" x14ac:dyDescent="0.25">
      <c r="B12" s="173" t="s">
        <v>248</v>
      </c>
      <c r="C12" s="175"/>
      <c r="D12" s="891">
        <v>0.56499999999999995</v>
      </c>
      <c r="E12" s="74"/>
      <c r="F12" s="74"/>
      <c r="G12" s="175"/>
      <c r="H12" s="175"/>
      <c r="I12" s="74"/>
      <c r="P12" s="657"/>
      <c r="Q12" s="607"/>
      <c r="R12" s="656"/>
      <c r="S12" s="607"/>
      <c r="T12" s="607"/>
      <c r="U12" s="607"/>
      <c r="V12" s="607"/>
      <c r="W12" s="607"/>
      <c r="X12" s="28"/>
      <c r="AH12" s="74"/>
      <c r="AI12" s="74"/>
      <c r="AJ12" s="74"/>
      <c r="AK12" s="74"/>
      <c r="AL12" s="74"/>
      <c r="AM12" s="74"/>
      <c r="AO12" s="74"/>
      <c r="AP12" s="74"/>
      <c r="AQ12" s="74"/>
      <c r="AR12" s="74"/>
      <c r="AS12" s="74"/>
      <c r="AT12" s="74"/>
      <c r="AU12" s="74"/>
      <c r="AV12" s="74"/>
      <c r="AW12" s="74"/>
      <c r="AX12" s="74"/>
      <c r="AY12" s="74"/>
      <c r="AZ12" s="74"/>
      <c r="BA12" s="74"/>
      <c r="BB12" s="74"/>
      <c r="BC12" s="74"/>
      <c r="BD12" s="74"/>
      <c r="BE12" s="74"/>
    </row>
    <row r="13" spans="2:57" ht="14.25" customHeight="1" x14ac:dyDescent="0.25">
      <c r="B13" s="500"/>
      <c r="C13" s="884"/>
      <c r="D13" s="884"/>
      <c r="E13" s="885"/>
      <c r="F13" s="747"/>
      <c r="G13" s="886"/>
      <c r="H13" s="886"/>
      <c r="I13" s="74"/>
      <c r="J13" s="100"/>
      <c r="K13" s="27"/>
      <c r="L13" s="98"/>
      <c r="M13" s="98"/>
      <c r="N13" s="27"/>
      <c r="AH13" s="74"/>
      <c r="AI13" s="74"/>
      <c r="AJ13" s="74"/>
      <c r="AK13" s="74"/>
      <c r="AL13" s="74"/>
      <c r="AM13" s="74"/>
      <c r="AO13" s="74"/>
      <c r="AP13" s="74"/>
      <c r="AQ13" s="74"/>
      <c r="AR13" s="74"/>
      <c r="AS13" s="74"/>
      <c r="AT13" s="74"/>
      <c r="AU13" s="74"/>
      <c r="AV13" s="74"/>
      <c r="AW13" s="74"/>
      <c r="AX13" s="74"/>
      <c r="AY13" s="74"/>
      <c r="AZ13" s="74"/>
      <c r="BA13" s="74"/>
      <c r="BB13" s="74"/>
      <c r="BC13" s="74"/>
      <c r="BD13" s="74"/>
      <c r="BE13" s="74"/>
    </row>
    <row r="14" spans="2:57" ht="14.25" customHeight="1" x14ac:dyDescent="0.25">
      <c r="B14" s="433"/>
      <c r="C14" s="884"/>
      <c r="D14" s="884"/>
      <c r="E14" s="885"/>
      <c r="F14" s="747"/>
      <c r="G14" s="886"/>
      <c r="H14" s="886"/>
      <c r="I14" s="74"/>
      <c r="J14" s="100"/>
      <c r="K14" s="27"/>
      <c r="L14" s="98"/>
      <c r="M14" s="98"/>
      <c r="N14" s="27"/>
      <c r="AH14" s="74"/>
      <c r="AI14" s="74"/>
      <c r="AJ14" s="74"/>
      <c r="AK14" s="74"/>
      <c r="AL14" s="74"/>
      <c r="AM14" s="74"/>
      <c r="AO14" s="74"/>
      <c r="AP14" s="74"/>
      <c r="AQ14" s="74"/>
      <c r="AR14" s="74"/>
      <c r="AS14" s="74"/>
      <c r="AT14" s="74"/>
      <c r="AU14" s="74"/>
      <c r="AV14" s="74"/>
      <c r="AW14" s="74"/>
      <c r="AX14" s="74"/>
      <c r="AY14" s="74"/>
      <c r="AZ14" s="74"/>
      <c r="BA14" s="74"/>
      <c r="BB14" s="74"/>
      <c r="BC14" s="74"/>
      <c r="BD14" s="74"/>
      <c r="BE14" s="74"/>
    </row>
    <row r="15" spans="2:57" ht="14.25" customHeight="1" x14ac:dyDescent="0.25">
      <c r="B15" s="432"/>
      <c r="C15" s="432"/>
      <c r="D15" s="432"/>
      <c r="E15" s="432"/>
      <c r="F15" s="432"/>
      <c r="G15" s="432"/>
      <c r="H15" s="432"/>
      <c r="I15" s="74"/>
      <c r="J15" s="827"/>
      <c r="K15" s="27"/>
      <c r="L15" s="98"/>
      <c r="M15" s="98"/>
      <c r="N15" s="27"/>
      <c r="AH15" s="74"/>
      <c r="AI15" s="74"/>
      <c r="AJ15" s="74"/>
      <c r="AK15" s="74"/>
      <c r="AL15" s="74"/>
      <c r="AM15" s="74"/>
      <c r="AO15" s="74"/>
      <c r="AP15" s="74"/>
      <c r="AQ15" s="74"/>
      <c r="AR15" s="74"/>
      <c r="AS15" s="74"/>
      <c r="AT15" s="74"/>
      <c r="AU15" s="74"/>
      <c r="AV15" s="74"/>
      <c r="AW15" s="74"/>
      <c r="AX15" s="74"/>
      <c r="AY15" s="74"/>
      <c r="AZ15" s="74"/>
      <c r="BA15" s="74"/>
      <c r="BB15" s="74"/>
      <c r="BC15" s="74"/>
      <c r="BD15" s="74"/>
      <c r="BE15" s="74"/>
    </row>
    <row r="16" spans="2:57" ht="14.25" customHeight="1" x14ac:dyDescent="0.25">
      <c r="B16" s="822" t="s">
        <v>505</v>
      </c>
      <c r="C16" s="892"/>
      <c r="D16" s="892"/>
      <c r="E16" s="433"/>
      <c r="F16" s="433"/>
      <c r="G16" s="433"/>
      <c r="H16" s="433"/>
      <c r="I16" s="893"/>
      <c r="J16" s="313"/>
      <c r="K16" s="313"/>
      <c r="L16" s="313"/>
      <c r="M16" s="313"/>
      <c r="N16" s="313"/>
      <c r="AH16" s="74"/>
      <c r="AI16" s="74"/>
      <c r="AJ16" s="74"/>
      <c r="AK16" s="74"/>
      <c r="AL16" s="74"/>
      <c r="AM16" s="74"/>
      <c r="AO16" s="74"/>
      <c r="AP16" s="74"/>
      <c r="AQ16" s="74"/>
      <c r="AR16" s="74"/>
      <c r="AS16" s="74"/>
      <c r="AT16" s="74"/>
      <c r="AU16" s="74"/>
      <c r="AV16" s="74"/>
      <c r="AW16" s="74"/>
      <c r="AX16" s="74"/>
      <c r="AY16" s="74"/>
      <c r="AZ16" s="74"/>
      <c r="BA16" s="74"/>
      <c r="BB16" s="74"/>
      <c r="BC16" s="74"/>
      <c r="BD16" s="74"/>
      <c r="BE16" s="74"/>
    </row>
    <row r="17" spans="2:57" ht="14.25" customHeight="1" x14ac:dyDescent="0.25">
      <c r="B17" s="74"/>
      <c r="C17" s="175"/>
      <c r="D17" s="175"/>
      <c r="E17" s="74"/>
      <c r="F17" s="74"/>
      <c r="G17" s="175"/>
      <c r="H17" s="175"/>
      <c r="I17" s="74"/>
      <c r="P17" s="657"/>
      <c r="Q17" s="607"/>
      <c r="R17" s="656"/>
      <c r="S17" s="607"/>
      <c r="T17" s="607"/>
      <c r="U17" s="607"/>
      <c r="V17" s="607"/>
      <c r="W17" s="607"/>
      <c r="X17" s="28"/>
      <c r="AH17" s="74"/>
      <c r="AI17" s="74"/>
      <c r="AJ17" s="74"/>
      <c r="AK17" s="74"/>
      <c r="AL17" s="74"/>
      <c r="AM17" s="74"/>
      <c r="AO17" s="74"/>
      <c r="AP17" s="74"/>
      <c r="AQ17" s="74"/>
      <c r="AR17" s="74"/>
      <c r="AS17" s="74"/>
      <c r="AT17" s="74"/>
      <c r="AU17" s="74"/>
      <c r="AV17" s="74"/>
      <c r="AW17" s="74"/>
      <c r="AX17" s="74"/>
      <c r="AY17" s="74"/>
      <c r="AZ17" s="74"/>
      <c r="BA17" s="74"/>
      <c r="BB17" s="74"/>
      <c r="BC17" s="74"/>
      <c r="BD17" s="74"/>
      <c r="BE17" s="74"/>
    </row>
    <row r="18" spans="2:57" ht="14.25" customHeight="1" x14ac:dyDescent="0.25">
      <c r="B18" s="74"/>
      <c r="C18" s="175"/>
      <c r="D18" s="175"/>
      <c r="E18" s="74"/>
      <c r="F18" s="74"/>
      <c r="G18" s="175"/>
      <c r="H18" s="175"/>
      <c r="I18" s="74"/>
      <c r="P18" s="657"/>
      <c r="Q18" s="607"/>
      <c r="R18" s="656"/>
      <c r="S18" s="607"/>
      <c r="T18" s="607"/>
      <c r="U18" s="607"/>
      <c r="V18" s="607"/>
      <c r="W18" s="607"/>
      <c r="X18" s="28"/>
      <c r="AH18" s="74"/>
      <c r="AI18" s="74"/>
      <c r="AJ18" s="74"/>
      <c r="AK18" s="74"/>
      <c r="AL18" s="74"/>
      <c r="AM18" s="74"/>
      <c r="AO18" s="74"/>
      <c r="AP18" s="74"/>
      <c r="AQ18" s="74"/>
      <c r="AR18" s="74"/>
      <c r="AS18" s="74"/>
      <c r="AT18" s="74"/>
      <c r="AU18" s="74"/>
      <c r="AV18" s="74"/>
      <c r="AW18" s="74"/>
      <c r="AX18" s="74"/>
      <c r="AY18" s="74"/>
      <c r="AZ18" s="74"/>
      <c r="BA18" s="74"/>
      <c r="BB18" s="74"/>
      <c r="BC18" s="74"/>
      <c r="BD18" s="74"/>
      <c r="BE18" s="74"/>
    </row>
    <row r="19" spans="2:57" ht="14.25" customHeight="1" x14ac:dyDescent="0.25">
      <c r="B19" s="627"/>
      <c r="C19" s="74"/>
      <c r="D19" s="74"/>
      <c r="E19" s="74"/>
      <c r="F19" s="74"/>
      <c r="G19" s="175"/>
      <c r="H19" s="175"/>
      <c r="I19" s="74"/>
      <c r="P19" s="657"/>
      <c r="Q19" s="607"/>
      <c r="R19" s="656"/>
      <c r="S19" s="607"/>
      <c r="T19" s="607"/>
      <c r="U19" s="607"/>
      <c r="V19" s="607"/>
      <c r="W19" s="607"/>
      <c r="X19" s="28"/>
      <c r="AH19" s="74"/>
      <c r="AI19" s="74"/>
      <c r="AJ19" s="74"/>
      <c r="AK19" s="74"/>
      <c r="AL19" s="74"/>
      <c r="AM19" s="74"/>
      <c r="AO19" s="74"/>
      <c r="AP19" s="74"/>
      <c r="AQ19" s="74"/>
      <c r="AR19" s="74"/>
      <c r="AS19" s="74"/>
      <c r="AT19" s="74"/>
      <c r="AU19" s="74"/>
      <c r="AV19" s="74"/>
      <c r="AW19" s="74"/>
      <c r="AX19" s="74"/>
      <c r="AY19" s="74"/>
      <c r="AZ19" s="74"/>
      <c r="BA19" s="74"/>
      <c r="BB19" s="74"/>
      <c r="BC19" s="74"/>
      <c r="BD19" s="74"/>
      <c r="BE19" s="74"/>
    </row>
    <row r="20" spans="2:57" s="74" customFormat="1" ht="14.25" customHeight="1" x14ac:dyDescent="0.25"/>
    <row r="21" spans="2:57" ht="14.25" customHeight="1" x14ac:dyDescent="0.25">
      <c r="B21" s="627"/>
      <c r="C21" s="74"/>
      <c r="D21" s="74"/>
      <c r="E21" s="74"/>
      <c r="F21" s="74"/>
      <c r="G21" s="175"/>
      <c r="H21" s="175"/>
      <c r="I21" s="74"/>
      <c r="Z21" s="31"/>
      <c r="AA21" s="31"/>
      <c r="AB21" s="31"/>
      <c r="AD21" s="31"/>
      <c r="AE21" s="31"/>
      <c r="AF21" s="31"/>
      <c r="AH21" s="74"/>
      <c r="AI21" s="74"/>
      <c r="AJ21" s="74"/>
      <c r="AK21" s="74"/>
      <c r="AL21" s="74"/>
      <c r="AM21" s="74"/>
      <c r="AO21" s="74"/>
      <c r="AP21" s="74"/>
      <c r="AQ21" s="74"/>
      <c r="AR21" s="74"/>
      <c r="AS21" s="74"/>
      <c r="AT21" s="74"/>
      <c r="AU21" s="74"/>
      <c r="AV21" s="74"/>
      <c r="AW21" s="74"/>
      <c r="AX21" s="74"/>
      <c r="AY21" s="74"/>
      <c r="AZ21" s="74"/>
      <c r="BA21" s="74"/>
      <c r="BB21" s="74"/>
      <c r="BC21" s="74"/>
      <c r="BD21" s="74"/>
      <c r="BE21" s="74"/>
    </row>
    <row r="22" spans="2:57" ht="14.25" customHeight="1" x14ac:dyDescent="0.25">
      <c r="B22" s="74"/>
      <c r="C22" s="175"/>
      <c r="D22" s="175"/>
      <c r="E22" s="74"/>
      <c r="F22" s="74"/>
      <c r="G22" s="175"/>
      <c r="H22" s="175"/>
      <c r="I22" s="74"/>
      <c r="Z22" s="838"/>
      <c r="AA22" s="608"/>
      <c r="AB22" s="608"/>
      <c r="AD22" s="608"/>
      <c r="AE22" s="608"/>
      <c r="AF22" s="608"/>
      <c r="AH22" s="74"/>
      <c r="AI22" s="74"/>
      <c r="AJ22" s="74"/>
      <c r="AK22" s="74"/>
      <c r="AL22" s="74"/>
      <c r="AM22" s="74"/>
      <c r="AO22" s="74"/>
      <c r="AP22" s="74"/>
      <c r="AQ22" s="74"/>
      <c r="AR22" s="74"/>
      <c r="AS22" s="74"/>
      <c r="AT22" s="74"/>
      <c r="AU22" s="74"/>
      <c r="AV22" s="74"/>
      <c r="AW22" s="74"/>
      <c r="AX22" s="74"/>
      <c r="AY22" s="74"/>
      <c r="AZ22" s="74"/>
      <c r="BA22" s="74"/>
      <c r="BB22" s="74"/>
      <c r="BC22" s="74"/>
      <c r="BD22" s="74"/>
      <c r="BE22" s="74"/>
    </row>
    <row r="23" spans="2:57" ht="14.25" customHeight="1" x14ac:dyDescent="0.25">
      <c r="G23" s="175"/>
      <c r="H23" s="175"/>
      <c r="I23" s="74"/>
      <c r="Z23" s="313"/>
      <c r="AA23" s="607"/>
      <c r="AB23" s="607"/>
      <c r="AD23" s="95"/>
      <c r="AE23" s="27"/>
      <c r="AF23" s="27"/>
      <c r="AH23" s="74"/>
      <c r="AI23" s="74"/>
      <c r="AJ23" s="74"/>
      <c r="AK23" s="74"/>
      <c r="AL23" s="74"/>
      <c r="AM23" s="74"/>
      <c r="AO23" s="74"/>
      <c r="AP23" s="74"/>
      <c r="AQ23" s="74"/>
      <c r="AR23" s="74"/>
      <c r="AS23" s="74"/>
      <c r="AT23" s="74"/>
      <c r="AU23" s="74"/>
      <c r="AV23" s="74"/>
      <c r="AW23" s="74"/>
      <c r="AX23" s="74"/>
      <c r="AY23" s="74"/>
      <c r="AZ23" s="74"/>
      <c r="BA23" s="74"/>
      <c r="BB23" s="74"/>
      <c r="BC23" s="74"/>
      <c r="BD23" s="74"/>
      <c r="BE23" s="74"/>
    </row>
    <row r="24" spans="2:57" ht="14.25" customHeight="1" x14ac:dyDescent="0.25">
      <c r="B24" s="74"/>
      <c r="C24" s="175"/>
      <c r="D24" s="175"/>
      <c r="E24" s="74"/>
      <c r="F24" s="74"/>
      <c r="G24" s="175"/>
      <c r="H24" s="175"/>
      <c r="I24" s="74"/>
      <c r="Z24" s="649"/>
      <c r="AA24" s="607"/>
      <c r="AB24" s="607"/>
      <c r="AD24" s="649"/>
      <c r="AE24" s="27"/>
      <c r="AF24" s="27"/>
      <c r="AH24" s="74"/>
      <c r="AI24" s="74"/>
      <c r="AJ24" s="74"/>
      <c r="AK24" s="74"/>
      <c r="AL24" s="74"/>
      <c r="AM24" s="74"/>
      <c r="AO24" s="74"/>
      <c r="AP24" s="74"/>
      <c r="AQ24" s="74"/>
      <c r="AR24" s="74"/>
      <c r="AS24" s="74"/>
      <c r="AT24" s="74"/>
      <c r="AU24" s="74"/>
      <c r="AV24" s="74"/>
      <c r="AW24" s="74"/>
      <c r="AX24" s="74"/>
      <c r="AY24" s="74"/>
      <c r="AZ24" s="74"/>
      <c r="BA24" s="74"/>
      <c r="BB24" s="74"/>
      <c r="BC24" s="74"/>
      <c r="BD24" s="74"/>
      <c r="BE24" s="74"/>
    </row>
    <row r="25" spans="2:57" ht="14.25" customHeight="1" x14ac:dyDescent="0.25">
      <c r="B25" s="74"/>
      <c r="C25" s="175"/>
      <c r="D25" s="175"/>
      <c r="E25" s="74"/>
      <c r="F25" s="74"/>
      <c r="G25" s="175"/>
      <c r="H25" s="175"/>
      <c r="I25" s="74"/>
      <c r="Z25" s="95"/>
      <c r="AA25" s="607"/>
      <c r="AB25" s="607"/>
      <c r="AD25" s="95"/>
      <c r="AE25" s="27"/>
      <c r="AF25" s="27"/>
      <c r="AH25" s="74"/>
      <c r="AI25" s="74"/>
      <c r="AJ25" s="74"/>
      <c r="AK25" s="74"/>
      <c r="AL25" s="74"/>
      <c r="AM25" s="74"/>
      <c r="AO25" s="74"/>
      <c r="AP25" s="74"/>
      <c r="AQ25" s="74"/>
      <c r="AR25" s="74"/>
      <c r="AS25" s="74"/>
      <c r="AT25" s="74"/>
      <c r="AU25" s="74"/>
      <c r="AV25" s="74"/>
      <c r="AW25" s="74"/>
      <c r="AX25" s="74"/>
      <c r="AY25" s="74"/>
      <c r="AZ25" s="74"/>
      <c r="BA25" s="74"/>
      <c r="BB25" s="74"/>
      <c r="BC25" s="74"/>
      <c r="BD25" s="74"/>
      <c r="BE25" s="74"/>
    </row>
    <row r="26" spans="2:57" ht="14.25" customHeight="1" x14ac:dyDescent="0.25">
      <c r="B26" s="74"/>
      <c r="C26" s="175"/>
      <c r="D26" s="175"/>
      <c r="E26" s="74"/>
      <c r="F26" s="74"/>
      <c r="G26" s="175"/>
      <c r="H26" s="175"/>
      <c r="I26" s="74"/>
      <c r="Z26" s="313"/>
      <c r="AA26" s="607"/>
      <c r="AB26" s="607"/>
      <c r="AD26" s="649"/>
      <c r="AE26" s="27"/>
      <c r="AF26" s="27"/>
      <c r="AH26" s="74"/>
      <c r="AI26" s="74"/>
      <c r="AJ26" s="74"/>
      <c r="AK26" s="74"/>
      <c r="AL26" s="74"/>
      <c r="AM26" s="74"/>
      <c r="AO26" s="74"/>
      <c r="AP26" s="74"/>
      <c r="AQ26" s="74"/>
      <c r="AR26" s="74"/>
      <c r="AS26" s="74"/>
      <c r="AT26" s="74"/>
      <c r="AU26" s="74"/>
      <c r="AV26" s="74"/>
      <c r="AW26" s="74"/>
      <c r="AX26" s="74"/>
      <c r="AY26" s="74"/>
      <c r="AZ26" s="74"/>
      <c r="BA26" s="74"/>
      <c r="BB26" s="74"/>
      <c r="BC26" s="74"/>
      <c r="BD26" s="74"/>
      <c r="BE26" s="74"/>
    </row>
    <row r="27" spans="2:57" ht="14.25" customHeight="1" x14ac:dyDescent="0.25">
      <c r="B27" s="74"/>
      <c r="C27" s="175"/>
      <c r="D27" s="175"/>
      <c r="E27" s="74"/>
      <c r="F27" s="74"/>
      <c r="G27" s="175"/>
      <c r="H27" s="175"/>
      <c r="I27" s="74"/>
      <c r="AD27" s="648"/>
      <c r="AE27" s="27"/>
      <c r="AF27" s="27"/>
      <c r="AH27" s="74"/>
      <c r="AI27" s="74"/>
      <c r="AJ27" s="74"/>
      <c r="AK27" s="74"/>
      <c r="AL27" s="74"/>
      <c r="AM27" s="74"/>
      <c r="AO27" s="74"/>
      <c r="AP27" s="74"/>
      <c r="AQ27" s="74"/>
      <c r="AR27" s="74"/>
      <c r="AS27" s="74"/>
      <c r="AT27" s="74"/>
      <c r="AU27" s="74"/>
      <c r="AV27" s="74"/>
      <c r="AW27" s="74"/>
      <c r="AX27" s="74"/>
      <c r="AY27" s="74"/>
      <c r="AZ27" s="74"/>
      <c r="BA27" s="74"/>
      <c r="BB27" s="74"/>
      <c r="BC27" s="74"/>
      <c r="BD27" s="74"/>
      <c r="BE27" s="74"/>
    </row>
    <row r="28" spans="2:57" ht="14.25" customHeight="1" x14ac:dyDescent="0.25">
      <c r="B28" s="74"/>
      <c r="C28" s="175"/>
      <c r="D28" s="175"/>
      <c r="E28" s="74"/>
      <c r="F28" s="74"/>
      <c r="G28" s="175"/>
      <c r="H28" s="175"/>
      <c r="I28" s="74"/>
      <c r="AH28" s="74"/>
      <c r="AI28" s="74"/>
      <c r="AJ28" s="74"/>
      <c r="AK28" s="74"/>
      <c r="AL28" s="74"/>
      <c r="AM28" s="74"/>
      <c r="AO28" s="74"/>
      <c r="AP28" s="74"/>
      <c r="AQ28" s="74"/>
      <c r="AR28" s="74"/>
      <c r="AS28" s="74"/>
      <c r="AT28" s="74"/>
      <c r="AU28" s="74"/>
      <c r="AV28" s="74"/>
      <c r="AW28" s="74"/>
      <c r="AX28" s="74"/>
      <c r="AY28" s="74"/>
      <c r="AZ28" s="74"/>
      <c r="BA28" s="74"/>
      <c r="BB28" s="74"/>
      <c r="BC28" s="74"/>
      <c r="BD28" s="74"/>
      <c r="BE28" s="74"/>
    </row>
    <row r="29" spans="2:57" ht="14.25" customHeight="1" x14ac:dyDescent="0.25">
      <c r="B29" s="74"/>
      <c r="C29" s="175"/>
      <c r="D29" s="175"/>
      <c r="E29" s="74"/>
      <c r="F29" s="74"/>
      <c r="G29" s="175"/>
      <c r="H29" s="175"/>
      <c r="I29" s="74"/>
      <c r="AH29" s="74"/>
      <c r="AI29" s="74"/>
      <c r="AJ29" s="74"/>
      <c r="AK29" s="74"/>
      <c r="AL29" s="74"/>
      <c r="AM29" s="74"/>
      <c r="AO29" s="74"/>
      <c r="AP29" s="74"/>
      <c r="AQ29" s="74"/>
      <c r="AR29" s="74"/>
      <c r="AS29" s="74"/>
      <c r="AT29" s="74"/>
      <c r="AU29" s="74"/>
      <c r="AV29" s="74"/>
      <c r="AW29" s="74"/>
      <c r="AX29" s="74"/>
      <c r="AY29" s="74"/>
      <c r="AZ29" s="74"/>
      <c r="BA29" s="74"/>
      <c r="BB29" s="74"/>
      <c r="BC29" s="74"/>
      <c r="BD29" s="74"/>
      <c r="BE29" s="74"/>
    </row>
    <row r="30" spans="2:57" ht="14.25" customHeight="1" x14ac:dyDescent="0.25">
      <c r="B30" s="74"/>
      <c r="C30" s="175"/>
      <c r="D30" s="175"/>
      <c r="E30" s="74"/>
      <c r="F30" s="74"/>
      <c r="G30" s="175"/>
      <c r="H30" s="175"/>
      <c r="I30" s="74"/>
      <c r="AH30" s="74"/>
      <c r="AI30" s="74"/>
      <c r="AJ30" s="74"/>
      <c r="AK30" s="74"/>
      <c r="AL30" s="74"/>
      <c r="AM30" s="74"/>
      <c r="AO30" s="74"/>
      <c r="AP30" s="74"/>
      <c r="AQ30" s="74"/>
      <c r="AR30" s="74"/>
      <c r="AS30" s="74"/>
      <c r="AT30" s="74"/>
      <c r="AU30" s="74"/>
      <c r="AV30" s="74"/>
      <c r="AW30" s="74"/>
      <c r="AX30" s="74"/>
      <c r="AY30" s="74"/>
      <c r="AZ30" s="74"/>
      <c r="BA30" s="74"/>
      <c r="BB30" s="74"/>
      <c r="BC30" s="74"/>
      <c r="BD30" s="74"/>
      <c r="BE30" s="74"/>
    </row>
    <row r="31" spans="2:57" ht="14.25" customHeight="1" x14ac:dyDescent="0.25">
      <c r="B31" s="74"/>
      <c r="C31" s="175"/>
      <c r="D31" s="175"/>
      <c r="E31" s="74"/>
      <c r="F31" s="74"/>
      <c r="G31" s="175"/>
      <c r="H31" s="175"/>
      <c r="I31" s="74"/>
      <c r="AH31" s="74"/>
      <c r="AI31" s="74"/>
      <c r="AJ31" s="74"/>
      <c r="AK31" s="74"/>
      <c r="AL31" s="74"/>
      <c r="AM31" s="74"/>
      <c r="AO31" s="74"/>
      <c r="AP31" s="74"/>
      <c r="AQ31" s="74"/>
      <c r="AR31" s="74"/>
      <c r="AS31" s="74"/>
      <c r="AT31" s="74"/>
      <c r="AU31" s="74"/>
      <c r="AV31" s="74"/>
      <c r="AW31" s="74"/>
      <c r="AX31" s="74"/>
      <c r="AY31" s="74"/>
      <c r="AZ31" s="74"/>
      <c r="BA31" s="74"/>
      <c r="BB31" s="74"/>
      <c r="BC31" s="74"/>
      <c r="BD31" s="74"/>
      <c r="BE31" s="74"/>
    </row>
    <row r="32" spans="2:57" ht="14.25" customHeight="1" x14ac:dyDescent="0.25">
      <c r="B32" s="74"/>
      <c r="C32" s="175"/>
      <c r="D32" s="175"/>
      <c r="E32" s="74"/>
      <c r="F32" s="74"/>
      <c r="G32" s="175"/>
      <c r="H32" s="175"/>
      <c r="I32" s="74"/>
      <c r="AH32" s="74"/>
      <c r="AI32" s="74"/>
      <c r="AJ32" s="74"/>
      <c r="AK32" s="74"/>
      <c r="AL32" s="74"/>
      <c r="AM32" s="74"/>
      <c r="AO32" s="74"/>
      <c r="AP32" s="74"/>
      <c r="AQ32" s="74"/>
      <c r="AR32" s="74"/>
      <c r="AS32" s="74"/>
      <c r="AT32" s="74"/>
      <c r="AU32" s="74"/>
      <c r="AV32" s="74"/>
      <c r="AW32" s="74"/>
      <c r="AX32" s="74"/>
      <c r="AY32" s="74"/>
      <c r="AZ32" s="74"/>
      <c r="BA32" s="74"/>
      <c r="BB32" s="74"/>
      <c r="BC32" s="74"/>
      <c r="BD32" s="74"/>
      <c r="BE32" s="74"/>
    </row>
    <row r="33" spans="2:57" ht="14.25" customHeight="1" thickBot="1" x14ac:dyDescent="0.3">
      <c r="B33" s="74"/>
      <c r="C33" s="175"/>
      <c r="D33" s="175"/>
      <c r="E33" s="74"/>
      <c r="F33" s="74"/>
      <c r="G33" s="175"/>
      <c r="H33" s="175"/>
      <c r="I33" s="74"/>
      <c r="AH33" s="1008" t="s">
        <v>70</v>
      </c>
      <c r="AI33" s="1008"/>
      <c r="AJ33" s="1008"/>
      <c r="AK33" s="1008"/>
      <c r="AL33" s="1008"/>
      <c r="AM33" s="1008"/>
      <c r="AO33" s="74"/>
      <c r="AP33" s="74"/>
      <c r="AQ33" s="74"/>
      <c r="AR33" s="74"/>
      <c r="AS33" s="74"/>
      <c r="AT33" s="74"/>
      <c r="AU33" s="74"/>
      <c r="AV33" s="74"/>
      <c r="AW33" s="74"/>
      <c r="AX33" s="74"/>
      <c r="AY33" s="74"/>
      <c r="AZ33" s="74"/>
      <c r="BA33" s="74"/>
      <c r="BB33" s="74"/>
      <c r="BC33" s="74"/>
      <c r="BD33" s="74"/>
      <c r="BE33" s="74"/>
    </row>
    <row r="34" spans="2:57" ht="14.25" customHeight="1" thickBot="1" x14ac:dyDescent="0.3">
      <c r="B34" s="74"/>
      <c r="C34" s="175"/>
      <c r="D34" s="175"/>
      <c r="E34" s="74"/>
      <c r="F34" s="74"/>
      <c r="G34" s="175"/>
      <c r="H34" s="175"/>
      <c r="I34" s="74"/>
      <c r="AH34" s="116" t="s">
        <v>59</v>
      </c>
      <c r="AI34" s="116"/>
      <c r="AJ34" s="116" t="s">
        <v>71</v>
      </c>
      <c r="AK34" s="116" t="s">
        <v>72</v>
      </c>
      <c r="AL34" s="116" t="s">
        <v>73</v>
      </c>
      <c r="AM34" s="116" t="s">
        <v>74</v>
      </c>
      <c r="AO34" s="74"/>
      <c r="AP34" s="74"/>
      <c r="AQ34" s="74"/>
      <c r="AR34" s="74"/>
      <c r="AS34" s="74"/>
      <c r="AT34" s="74"/>
      <c r="AU34" s="74"/>
      <c r="AV34" s="74"/>
      <c r="AW34" s="74"/>
      <c r="AX34" s="74"/>
      <c r="AY34" s="74"/>
      <c r="AZ34" s="74"/>
      <c r="BA34" s="74"/>
      <c r="BB34" s="74"/>
      <c r="BC34" s="74"/>
      <c r="BD34" s="74"/>
      <c r="BE34" s="74"/>
    </row>
    <row r="35" spans="2:57" ht="14.25" customHeight="1" x14ac:dyDescent="0.25">
      <c r="B35" s="74"/>
      <c r="C35" s="175"/>
      <c r="D35" s="175"/>
      <c r="E35" s="74"/>
      <c r="F35" s="74"/>
      <c r="G35" s="175"/>
      <c r="H35" s="175"/>
      <c r="I35" s="74"/>
      <c r="AH35" s="839" t="s">
        <v>60</v>
      </c>
      <c r="AI35" s="681"/>
      <c r="AJ35" s="681"/>
      <c r="AK35" s="681"/>
      <c r="AL35" s="681"/>
      <c r="AM35" s="681"/>
      <c r="AO35" s="74"/>
      <c r="AP35" s="74"/>
      <c r="AQ35" s="74"/>
      <c r="AR35" s="74"/>
      <c r="AS35" s="74"/>
      <c r="AT35" s="74"/>
      <c r="AU35" s="74"/>
      <c r="AV35" s="74"/>
      <c r="AW35" s="74"/>
      <c r="AX35" s="74"/>
      <c r="AY35" s="74"/>
      <c r="AZ35" s="74"/>
      <c r="BA35" s="74"/>
      <c r="BB35" s="74"/>
      <c r="BC35" s="74"/>
      <c r="BD35" s="74"/>
      <c r="BE35" s="74"/>
    </row>
    <row r="36" spans="2:57" ht="14.25" customHeight="1" thickBot="1" x14ac:dyDescent="0.3">
      <c r="B36" s="74"/>
      <c r="C36" s="175"/>
      <c r="D36" s="175"/>
      <c r="E36" s="74"/>
      <c r="F36" s="74"/>
      <c r="G36" s="175"/>
      <c r="H36" s="175"/>
      <c r="I36" s="74"/>
      <c r="AH36" s="840" t="s">
        <v>0</v>
      </c>
      <c r="AI36" s="841"/>
      <c r="AJ36" s="842"/>
      <c r="AK36" s="842"/>
      <c r="AL36" s="842"/>
      <c r="AM36" s="842"/>
      <c r="AO36" s="74"/>
      <c r="AP36" s="74"/>
      <c r="AQ36" s="74"/>
      <c r="AR36" s="74"/>
      <c r="AS36" s="74"/>
      <c r="AT36" s="74"/>
      <c r="AU36" s="74"/>
      <c r="AV36" s="74"/>
      <c r="AW36" s="74"/>
      <c r="AX36" s="74"/>
      <c r="AY36" s="74"/>
      <c r="AZ36" s="74"/>
      <c r="BA36" s="74"/>
      <c r="BB36" s="74"/>
      <c r="BC36" s="74"/>
      <c r="BD36" s="74"/>
      <c r="BE36" s="74"/>
    </row>
    <row r="37" spans="2:57" ht="14.25" customHeight="1" thickBot="1" x14ac:dyDescent="0.3">
      <c r="B37" s="74"/>
      <c r="C37" s="175"/>
      <c r="D37" s="175"/>
      <c r="E37" s="74"/>
      <c r="F37" s="74"/>
      <c r="G37" s="175"/>
      <c r="H37" s="175"/>
      <c r="I37" s="74"/>
      <c r="AH37" s="843" t="s">
        <v>75</v>
      </c>
      <c r="AI37" s="843"/>
      <c r="AJ37" s="844" t="s">
        <v>76</v>
      </c>
      <c r="AK37" s="845"/>
      <c r="AL37" s="845"/>
      <c r="AM37" s="845"/>
      <c r="AO37" s="74"/>
      <c r="AP37" s="74"/>
      <c r="AQ37" s="74"/>
      <c r="AR37" s="74"/>
      <c r="AS37" s="74"/>
      <c r="AT37" s="74"/>
      <c r="AU37" s="74"/>
      <c r="AV37" s="74"/>
      <c r="AW37" s="74"/>
      <c r="AX37" s="74"/>
      <c r="AY37" s="74"/>
      <c r="AZ37" s="74"/>
      <c r="BA37" s="74"/>
      <c r="BB37" s="74"/>
      <c r="BC37" s="74"/>
      <c r="BD37" s="74"/>
      <c r="BE37" s="74"/>
    </row>
    <row r="38" spans="2:57" ht="14.25" customHeight="1" thickBot="1" x14ac:dyDescent="0.3">
      <c r="B38" s="74"/>
      <c r="C38" s="175"/>
      <c r="D38" s="175"/>
      <c r="E38" s="74"/>
      <c r="F38" s="74"/>
      <c r="G38" s="175"/>
      <c r="H38" s="175"/>
      <c r="I38" s="74"/>
      <c r="AH38" s="843" t="s">
        <v>77</v>
      </c>
      <c r="AI38" s="843"/>
      <c r="AJ38" s="844" t="s">
        <v>78</v>
      </c>
      <c r="AK38" s="845"/>
      <c r="AL38" s="845"/>
      <c r="AM38" s="845"/>
      <c r="AO38" s="74"/>
      <c r="AP38" s="74"/>
      <c r="AQ38" s="74"/>
      <c r="AR38" s="74"/>
      <c r="AS38" s="74"/>
      <c r="AT38" s="74"/>
      <c r="AU38" s="74"/>
      <c r="AV38" s="74"/>
      <c r="AW38" s="74"/>
      <c r="AX38" s="74"/>
      <c r="AY38" s="74"/>
      <c r="AZ38" s="74"/>
      <c r="BA38" s="74"/>
      <c r="BB38" s="74"/>
      <c r="BC38" s="74"/>
      <c r="BD38" s="74"/>
      <c r="BE38" s="74"/>
    </row>
    <row r="39" spans="2:57" ht="14.25" customHeight="1" thickBot="1" x14ac:dyDescent="0.3">
      <c r="B39" s="74"/>
      <c r="C39" s="175"/>
      <c r="D39" s="175"/>
      <c r="E39" s="74"/>
      <c r="F39" s="74"/>
      <c r="G39" s="175"/>
      <c r="H39" s="175"/>
      <c r="I39" s="74"/>
      <c r="AH39" s="843" t="s">
        <v>79</v>
      </c>
      <c r="AI39" s="843"/>
      <c r="AJ39" s="844" t="s">
        <v>80</v>
      </c>
      <c r="AK39" s="845"/>
      <c r="AL39" s="845"/>
      <c r="AM39" s="845"/>
      <c r="AO39" s="74"/>
      <c r="AP39" s="74"/>
      <c r="AQ39" s="74"/>
      <c r="AR39" s="74"/>
      <c r="AS39" s="74"/>
      <c r="AT39" s="74"/>
      <c r="AU39" s="74"/>
      <c r="AV39" s="74"/>
      <c r="AW39" s="74"/>
      <c r="AX39" s="74"/>
      <c r="AY39" s="74"/>
      <c r="AZ39" s="74"/>
      <c r="BA39" s="74"/>
      <c r="BB39" s="74"/>
      <c r="BC39" s="74"/>
      <c r="BD39" s="74"/>
      <c r="BE39" s="74"/>
    </row>
    <row r="40" spans="2:57" ht="14.25" customHeight="1" thickBot="1" x14ac:dyDescent="0.3">
      <c r="B40" s="74"/>
      <c r="C40" s="175"/>
      <c r="D40" s="175"/>
      <c r="E40" s="74"/>
      <c r="F40" s="74"/>
      <c r="G40" s="175"/>
      <c r="H40" s="175"/>
      <c r="I40" s="74"/>
      <c r="AH40" s="843" t="s">
        <v>81</v>
      </c>
      <c r="AI40" s="843"/>
      <c r="AJ40" s="844"/>
      <c r="AK40" s="845"/>
      <c r="AL40" s="845"/>
      <c r="AM40" s="845"/>
      <c r="AO40" s="74"/>
      <c r="AP40" s="74"/>
      <c r="AQ40" s="74"/>
      <c r="AR40" s="74"/>
      <c r="AS40" s="74"/>
      <c r="AT40" s="74"/>
      <c r="AU40" s="74"/>
      <c r="AV40" s="74"/>
      <c r="AW40" s="74"/>
      <c r="AX40" s="74"/>
      <c r="AY40" s="74"/>
      <c r="AZ40" s="74"/>
      <c r="BA40" s="74"/>
      <c r="BB40" s="74"/>
      <c r="BC40" s="74"/>
      <c r="BD40" s="74"/>
      <c r="BE40" s="74"/>
    </row>
    <row r="41" spans="2:57" ht="14.25" customHeight="1" thickBot="1" x14ac:dyDescent="0.3">
      <c r="B41" s="74"/>
      <c r="C41" s="175"/>
      <c r="D41" s="175"/>
      <c r="E41" s="74"/>
      <c r="F41" s="74"/>
      <c r="G41" s="175"/>
      <c r="H41" s="175"/>
      <c r="I41" s="74"/>
      <c r="AH41" s="843"/>
      <c r="AI41" s="843"/>
      <c r="AJ41" s="844"/>
      <c r="AK41" s="845"/>
      <c r="AL41" s="845"/>
      <c r="AM41" s="845"/>
      <c r="AO41" s="74"/>
      <c r="AP41" s="74"/>
      <c r="AQ41" s="74"/>
      <c r="AR41" s="74"/>
      <c r="AS41" s="74"/>
      <c r="AT41" s="74"/>
      <c r="AU41" s="74"/>
      <c r="AV41" s="74"/>
      <c r="AW41" s="74"/>
      <c r="AX41" s="74"/>
      <c r="AY41" s="74"/>
      <c r="AZ41" s="74"/>
      <c r="BA41" s="74"/>
      <c r="BB41" s="74"/>
      <c r="BC41" s="74"/>
      <c r="BD41" s="74"/>
      <c r="BE41" s="74"/>
    </row>
    <row r="42" spans="2:57" ht="14.25" customHeight="1" thickBot="1" x14ac:dyDescent="0.3">
      <c r="B42" s="74"/>
      <c r="C42" s="175"/>
      <c r="D42" s="175"/>
      <c r="E42" s="74"/>
      <c r="F42" s="74"/>
      <c r="G42" s="175"/>
      <c r="H42" s="175"/>
      <c r="I42" s="74"/>
      <c r="AH42" s="843" t="s">
        <v>82</v>
      </c>
      <c r="AI42" s="846"/>
      <c r="AJ42" s="847"/>
      <c r="AK42" s="846"/>
      <c r="AL42" s="846"/>
      <c r="AM42" s="845" t="s">
        <v>83</v>
      </c>
      <c r="AO42" s="74"/>
      <c r="AP42" s="74"/>
      <c r="AQ42" s="74"/>
      <c r="AR42" s="74"/>
      <c r="AS42" s="74"/>
      <c r="AT42" s="74"/>
      <c r="AU42" s="74"/>
      <c r="AV42" s="74"/>
      <c r="AW42" s="74"/>
      <c r="AX42" s="74"/>
      <c r="AY42" s="74"/>
      <c r="AZ42" s="74"/>
      <c r="BA42" s="74"/>
      <c r="BB42" s="74"/>
      <c r="BC42" s="74"/>
      <c r="BD42" s="74"/>
      <c r="BE42" s="74"/>
    </row>
    <row r="43" spans="2:57" ht="14.25" customHeight="1" thickBot="1" x14ac:dyDescent="0.3">
      <c r="B43" s="74"/>
      <c r="C43" s="175"/>
      <c r="D43" s="175"/>
      <c r="E43" s="74"/>
      <c r="F43" s="74"/>
      <c r="G43" s="175"/>
      <c r="H43" s="175"/>
      <c r="I43" s="74"/>
      <c r="AH43" s="846" t="s">
        <v>84</v>
      </c>
      <c r="AI43" s="846"/>
      <c r="AJ43" s="847"/>
      <c r="AK43" s="846"/>
      <c r="AL43" s="846"/>
      <c r="AM43" s="846"/>
      <c r="AO43" s="74"/>
      <c r="AP43" s="74"/>
      <c r="AQ43" s="74"/>
      <c r="AR43" s="74"/>
      <c r="AS43" s="74"/>
      <c r="AT43" s="74"/>
      <c r="AU43" s="74"/>
      <c r="AV43" s="74"/>
      <c r="AW43" s="74"/>
      <c r="AX43" s="74"/>
      <c r="AY43" s="74"/>
      <c r="AZ43" s="74"/>
      <c r="BA43" s="74"/>
      <c r="BB43" s="74"/>
      <c r="BC43" s="74"/>
      <c r="BD43" s="74"/>
      <c r="BE43" s="74"/>
    </row>
    <row r="44" spans="2:57" ht="14.25" customHeight="1" thickBot="1" x14ac:dyDescent="0.3">
      <c r="B44" s="74"/>
      <c r="C44" s="175"/>
      <c r="D44" s="175"/>
      <c r="E44" s="74"/>
      <c r="F44" s="74"/>
      <c r="G44" s="175"/>
      <c r="H44" s="175"/>
      <c r="I44" s="74"/>
      <c r="AH44" s="848" t="s">
        <v>85</v>
      </c>
      <c r="AI44" s="848"/>
      <c r="AJ44" s="849" t="s">
        <v>86</v>
      </c>
      <c r="AK44" s="850"/>
      <c r="AL44" s="850"/>
      <c r="AM44" s="850"/>
      <c r="AO44" s="74"/>
      <c r="AP44" s="74"/>
      <c r="AQ44" s="74"/>
      <c r="AR44" s="74"/>
      <c r="AS44" s="74"/>
      <c r="AT44" s="74"/>
      <c r="AU44" s="74"/>
      <c r="AV44" s="74"/>
      <c r="AW44" s="74"/>
      <c r="AX44" s="74"/>
      <c r="AY44" s="74"/>
      <c r="AZ44" s="74"/>
      <c r="BA44" s="74"/>
      <c r="BB44" s="74"/>
      <c r="BC44" s="74"/>
      <c r="BD44" s="74"/>
      <c r="BE44" s="74"/>
    </row>
    <row r="45" spans="2:57" ht="14.25" customHeight="1" x14ac:dyDescent="0.25">
      <c r="B45" s="74"/>
      <c r="C45" s="175"/>
      <c r="D45" s="175"/>
      <c r="E45" s="74"/>
      <c r="F45" s="74"/>
      <c r="G45" s="175"/>
      <c r="H45" s="175"/>
      <c r="I45" s="74"/>
      <c r="AH45" s="851" t="s">
        <v>87</v>
      </c>
      <c r="AI45" s="851"/>
      <c r="AJ45" s="852" t="s">
        <v>88</v>
      </c>
      <c r="AK45" s="853"/>
      <c r="AL45" s="853"/>
      <c r="AM45" s="853"/>
      <c r="AO45" s="74"/>
      <c r="AP45" s="74"/>
      <c r="AQ45" s="74"/>
      <c r="AR45" s="74"/>
      <c r="AS45" s="74"/>
      <c r="AT45" s="74"/>
      <c r="AU45" s="74"/>
      <c r="AV45" s="74"/>
      <c r="AW45" s="74"/>
      <c r="AX45" s="74"/>
      <c r="AY45" s="74"/>
      <c r="AZ45" s="74"/>
      <c r="BA45" s="74"/>
      <c r="BB45" s="74"/>
      <c r="BC45" s="74"/>
      <c r="BD45" s="74"/>
      <c r="BE45" s="74"/>
    </row>
    <row r="46" spans="2:57" ht="14.25" customHeight="1" x14ac:dyDescent="0.25">
      <c r="B46" s="74"/>
      <c r="C46" s="175"/>
      <c r="D46" s="175"/>
      <c r="E46" s="74"/>
      <c r="F46" s="74"/>
      <c r="G46" s="175"/>
      <c r="H46" s="175"/>
      <c r="I46" s="74"/>
      <c r="AH46" s="854" t="s">
        <v>89</v>
      </c>
      <c r="AI46" s="855"/>
      <c r="AJ46" s="856"/>
      <c r="AK46" s="857"/>
      <c r="AL46" s="857"/>
      <c r="AM46" s="857"/>
      <c r="AO46" s="74"/>
      <c r="AP46" s="74"/>
      <c r="AQ46" s="74"/>
      <c r="AR46" s="74"/>
      <c r="AS46" s="74"/>
      <c r="AT46" s="74"/>
      <c r="AU46" s="74"/>
      <c r="AV46" s="74"/>
      <c r="AW46" s="74"/>
      <c r="AX46" s="74"/>
      <c r="AY46" s="74"/>
      <c r="AZ46" s="74"/>
      <c r="BA46" s="74"/>
      <c r="BB46" s="74"/>
      <c r="BC46" s="74"/>
      <c r="BD46" s="74"/>
      <c r="BE46" s="74"/>
    </row>
    <row r="47" spans="2:57" ht="14.25" customHeight="1" x14ac:dyDescent="0.25">
      <c r="B47" s="74"/>
      <c r="C47" s="175"/>
      <c r="D47" s="175"/>
      <c r="E47" s="74"/>
      <c r="F47" s="74"/>
      <c r="G47" s="175"/>
      <c r="H47" s="175"/>
      <c r="I47" s="74"/>
      <c r="AH47" s="257" t="s">
        <v>90</v>
      </c>
      <c r="AI47" s="257"/>
      <c r="AJ47" s="858"/>
      <c r="AK47" s="748"/>
      <c r="AL47" s="748"/>
      <c r="AM47" s="748" t="s">
        <v>83</v>
      </c>
      <c r="AO47" s="74"/>
      <c r="AP47" s="74"/>
      <c r="AQ47" s="74"/>
      <c r="AR47" s="74"/>
      <c r="AS47" s="74"/>
      <c r="AT47" s="74"/>
      <c r="AU47" s="74"/>
      <c r="AV47" s="74"/>
      <c r="AW47" s="74"/>
      <c r="AX47" s="74"/>
      <c r="AY47" s="74"/>
      <c r="AZ47" s="74"/>
      <c r="BA47" s="74"/>
      <c r="BB47" s="74"/>
      <c r="BC47" s="74"/>
      <c r="BD47" s="74"/>
      <c r="BE47" s="74"/>
    </row>
    <row r="48" spans="2:57" ht="14.25" customHeight="1" x14ac:dyDescent="0.25">
      <c r="B48" s="74"/>
      <c r="C48" s="175"/>
      <c r="D48" s="175"/>
      <c r="E48" s="74"/>
      <c r="F48" s="74"/>
      <c r="G48" s="175"/>
      <c r="H48" s="175"/>
      <c r="I48" s="74"/>
      <c r="AH48" s="859" t="s">
        <v>91</v>
      </c>
      <c r="AI48" s="859"/>
      <c r="AJ48" s="860"/>
      <c r="AK48" s="861"/>
      <c r="AL48" s="861"/>
      <c r="AM48" s="861"/>
      <c r="AO48" s="74"/>
      <c r="AP48" s="74"/>
      <c r="AQ48" s="74"/>
      <c r="AR48" s="74"/>
      <c r="AS48" s="74"/>
      <c r="AT48" s="74"/>
      <c r="AU48" s="74"/>
      <c r="AV48" s="74"/>
      <c r="AW48" s="74"/>
      <c r="AX48" s="74"/>
      <c r="AY48" s="74"/>
      <c r="AZ48" s="74"/>
      <c r="BA48" s="74"/>
      <c r="BB48" s="74"/>
      <c r="BC48" s="74"/>
      <c r="BD48" s="74"/>
      <c r="BE48" s="74"/>
    </row>
    <row r="49" spans="2:57" ht="14.25" customHeight="1" x14ac:dyDescent="0.25">
      <c r="B49" s="74"/>
      <c r="C49" s="175"/>
      <c r="D49" s="175"/>
      <c r="E49" s="74"/>
      <c r="F49" s="74"/>
      <c r="G49" s="175"/>
      <c r="H49" s="175"/>
      <c r="I49" s="74"/>
      <c r="AH49" s="257" t="s">
        <v>92</v>
      </c>
      <c r="AI49" s="257"/>
      <c r="AJ49" s="858" t="s">
        <v>93</v>
      </c>
      <c r="AK49" s="748"/>
      <c r="AL49" s="748"/>
      <c r="AM49" s="748"/>
      <c r="AO49" s="74"/>
      <c r="AP49" s="74"/>
      <c r="AQ49" s="74"/>
      <c r="AR49" s="74"/>
      <c r="AS49" s="74"/>
      <c r="AT49" s="74"/>
      <c r="AU49" s="74"/>
      <c r="AV49" s="74"/>
      <c r="AW49" s="74"/>
      <c r="AX49" s="74"/>
      <c r="AY49" s="74"/>
      <c r="AZ49" s="74"/>
      <c r="BA49" s="74"/>
      <c r="BB49" s="74"/>
      <c r="BC49" s="74"/>
      <c r="BD49" s="74"/>
      <c r="BE49" s="74"/>
    </row>
    <row r="50" spans="2:57" ht="14.25" customHeight="1" x14ac:dyDescent="0.25">
      <c r="B50" s="74"/>
      <c r="C50" s="175"/>
      <c r="D50" s="175"/>
      <c r="E50" s="74"/>
      <c r="F50" s="74"/>
      <c r="G50" s="175"/>
      <c r="H50" s="175"/>
      <c r="I50" s="74"/>
      <c r="AH50" s="862" t="s">
        <v>7</v>
      </c>
      <c r="AI50" s="863"/>
      <c r="AJ50" s="864"/>
      <c r="AK50" s="864"/>
      <c r="AL50" s="864"/>
      <c r="AM50" s="864"/>
      <c r="AO50" s="74"/>
      <c r="AP50" s="74"/>
      <c r="AQ50" s="74"/>
      <c r="AR50" s="74"/>
      <c r="AS50" s="74"/>
      <c r="AT50" s="74"/>
      <c r="AU50" s="74"/>
      <c r="AV50" s="74"/>
      <c r="AW50" s="74"/>
      <c r="AX50" s="74"/>
      <c r="AY50" s="74"/>
      <c r="AZ50" s="74"/>
      <c r="BA50" s="74"/>
      <c r="BB50" s="74"/>
      <c r="BC50" s="74"/>
      <c r="BD50" s="74"/>
      <c r="BE50" s="74"/>
    </row>
    <row r="51" spans="2:57" ht="14.25" customHeight="1" x14ac:dyDescent="0.25">
      <c r="B51" s="74"/>
      <c r="C51" s="175"/>
      <c r="D51" s="175"/>
      <c r="E51" s="74"/>
      <c r="F51" s="74"/>
      <c r="G51" s="175"/>
      <c r="H51" s="175"/>
      <c r="I51" s="74"/>
      <c r="AH51" s="257" t="s">
        <v>94</v>
      </c>
      <c r="AI51" s="257"/>
      <c r="AJ51" s="858" t="s">
        <v>95</v>
      </c>
      <c r="AK51" s="748"/>
      <c r="AL51" s="748"/>
      <c r="AM51" s="748"/>
      <c r="AO51" s="74"/>
      <c r="AP51" s="74"/>
      <c r="AQ51" s="74"/>
      <c r="AR51" s="74"/>
      <c r="AS51" s="74"/>
      <c r="AT51" s="74"/>
      <c r="AU51" s="74"/>
      <c r="AV51" s="74"/>
      <c r="AW51" s="74"/>
      <c r="AX51" s="74"/>
      <c r="AY51" s="74"/>
      <c r="AZ51" s="74"/>
      <c r="BA51" s="74"/>
      <c r="BB51" s="74"/>
      <c r="BC51" s="74"/>
      <c r="BD51" s="74"/>
      <c r="BE51" s="74"/>
    </row>
    <row r="52" spans="2:57" ht="14.25" customHeight="1" thickBot="1" x14ac:dyDescent="0.3">
      <c r="B52" s="74"/>
      <c r="C52" s="175"/>
      <c r="D52" s="175"/>
      <c r="E52" s="74"/>
      <c r="F52" s="74"/>
      <c r="G52" s="175"/>
      <c r="H52" s="175"/>
      <c r="I52" s="74"/>
      <c r="AH52" s="74" t="s">
        <v>81</v>
      </c>
      <c r="AI52" s="74"/>
      <c r="AJ52" s="74"/>
      <c r="AK52" s="74"/>
      <c r="AL52" s="74"/>
      <c r="AM52" s="74"/>
      <c r="AO52" s="1010">
        <v>2015</v>
      </c>
      <c r="AP52" s="1010"/>
      <c r="AQ52" s="1010"/>
      <c r="AR52" s="1010"/>
      <c r="AS52" s="1010"/>
      <c r="AT52" s="1010">
        <v>2016</v>
      </c>
      <c r="AU52" s="1010"/>
      <c r="AV52" s="1010"/>
      <c r="AW52" s="1010"/>
      <c r="AX52" s="74"/>
      <c r="AY52" s="74"/>
      <c r="AZ52" s="74"/>
      <c r="BA52" s="74"/>
      <c r="BB52" s="74"/>
      <c r="BC52" s="74"/>
      <c r="BD52" s="74"/>
      <c r="BE52" s="74"/>
    </row>
    <row r="53" spans="2:57" ht="14.25" customHeight="1" thickBot="1" x14ac:dyDescent="0.3">
      <c r="B53" s="74"/>
      <c r="C53" s="175"/>
      <c r="D53" s="175"/>
      <c r="E53" s="74"/>
      <c r="F53" s="74"/>
      <c r="G53" s="175"/>
      <c r="H53" s="175"/>
      <c r="I53" s="74"/>
      <c r="AH53" s="74"/>
      <c r="AI53" s="74"/>
      <c r="AJ53" s="74"/>
      <c r="AK53" s="74"/>
      <c r="AL53" s="74"/>
      <c r="AM53" s="74"/>
      <c r="AO53" s="865"/>
      <c r="AP53" s="865" t="s">
        <v>10</v>
      </c>
      <c r="AQ53" s="865" t="s">
        <v>5</v>
      </c>
      <c r="AR53" s="865" t="s">
        <v>96</v>
      </c>
      <c r="AS53" s="865" t="s">
        <v>1</v>
      </c>
      <c r="AT53" s="865" t="s">
        <v>10</v>
      </c>
      <c r="AU53" s="865" t="s">
        <v>5</v>
      </c>
      <c r="AV53" s="865" t="s">
        <v>96</v>
      </c>
      <c r="AW53" s="865" t="s">
        <v>1</v>
      </c>
      <c r="AX53" s="74"/>
      <c r="AY53" s="74"/>
      <c r="AZ53" s="74"/>
      <c r="BA53" s="74"/>
      <c r="BB53" s="74"/>
      <c r="BC53" s="74"/>
      <c r="BD53" s="74"/>
      <c r="BE53" s="74"/>
    </row>
    <row r="54" spans="2:57" ht="14.25" customHeight="1" thickBot="1" x14ac:dyDescent="0.3">
      <c r="B54" s="74"/>
      <c r="C54" s="175"/>
      <c r="D54" s="175"/>
      <c r="E54" s="74"/>
      <c r="F54" s="74"/>
      <c r="G54" s="175"/>
      <c r="H54" s="175"/>
      <c r="I54" s="74"/>
      <c r="AH54" s="1008" t="s">
        <v>97</v>
      </c>
      <c r="AI54" s="1008"/>
      <c r="AJ54" s="1008"/>
      <c r="AK54" s="1008"/>
      <c r="AL54" s="1008"/>
      <c r="AM54" s="1008"/>
      <c r="AO54" s="866" t="s">
        <v>98</v>
      </c>
      <c r="AP54" s="169"/>
      <c r="AQ54" s="169"/>
      <c r="AR54" s="169"/>
      <c r="AS54" s="867"/>
      <c r="AT54" s="169"/>
      <c r="AU54" s="169"/>
      <c r="AV54" s="169"/>
      <c r="AW54" s="867"/>
      <c r="AX54" s="74"/>
      <c r="AY54" s="74"/>
      <c r="AZ54" s="74"/>
      <c r="BA54" s="74"/>
      <c r="BB54" s="74"/>
      <c r="BC54" s="74"/>
      <c r="BD54" s="74"/>
      <c r="BE54" s="74"/>
    </row>
    <row r="55" spans="2:57" ht="14.25" customHeight="1" thickBot="1" x14ac:dyDescent="0.3">
      <c r="B55" s="74"/>
      <c r="C55" s="175"/>
      <c r="D55" s="175"/>
      <c r="E55" s="74"/>
      <c r="F55" s="74"/>
      <c r="G55" s="175"/>
      <c r="H55" s="175"/>
      <c r="I55" s="74"/>
      <c r="AH55" s="667" t="s">
        <v>59</v>
      </c>
      <c r="AI55" s="667"/>
      <c r="AJ55" s="667" t="s">
        <v>71</v>
      </c>
      <c r="AK55" s="667" t="s">
        <v>72</v>
      </c>
      <c r="AL55" s="667"/>
      <c r="AM55" s="667" t="s">
        <v>99</v>
      </c>
      <c r="AO55" s="866" t="s">
        <v>100</v>
      </c>
      <c r="AP55" s="169"/>
      <c r="AQ55" s="169"/>
      <c r="AR55" s="169"/>
      <c r="AS55" s="868"/>
      <c r="AT55" s="169"/>
      <c r="AU55" s="169"/>
      <c r="AV55" s="169"/>
      <c r="AW55" s="868"/>
      <c r="AX55" s="74"/>
      <c r="AY55" s="74"/>
      <c r="AZ55" s="74"/>
      <c r="BA55" s="74"/>
      <c r="BB55" s="74"/>
      <c r="BC55" s="74"/>
      <c r="BD55" s="74"/>
      <c r="BE55" s="74"/>
    </row>
    <row r="56" spans="2:57" ht="14.25" customHeight="1" thickBot="1" x14ac:dyDescent="0.3">
      <c r="B56" s="74"/>
      <c r="C56" s="175"/>
      <c r="D56" s="175"/>
      <c r="E56" s="74"/>
      <c r="F56" s="74"/>
      <c r="G56" s="175"/>
      <c r="H56" s="175"/>
      <c r="I56" s="74"/>
      <c r="AH56" s="851" t="s">
        <v>101</v>
      </c>
      <c r="AI56" s="851"/>
      <c r="AJ56" s="853"/>
      <c r="AK56" s="853"/>
      <c r="AL56" s="853"/>
      <c r="AM56" s="853"/>
      <c r="AO56" s="866" t="s">
        <v>102</v>
      </c>
      <c r="AP56" s="169"/>
      <c r="AQ56" s="169"/>
      <c r="AR56" s="169"/>
      <c r="AS56" s="868"/>
      <c r="AT56" s="169"/>
      <c r="AU56" s="169"/>
      <c r="AV56" s="169"/>
      <c r="AW56" s="868"/>
      <c r="AX56" s="74"/>
      <c r="AY56" s="74"/>
      <c r="AZ56" s="74"/>
      <c r="BA56" s="74"/>
      <c r="BB56" s="74"/>
      <c r="BC56" s="74"/>
      <c r="BD56" s="74"/>
      <c r="BE56" s="74"/>
    </row>
    <row r="57" spans="2:57" ht="18" customHeight="1" thickBot="1" x14ac:dyDescent="0.3">
      <c r="B57" s="74"/>
      <c r="C57" s="175"/>
      <c r="D57" s="175"/>
      <c r="E57" s="74"/>
      <c r="F57" s="74"/>
      <c r="G57" s="175"/>
      <c r="H57" s="175"/>
      <c r="I57" s="74"/>
      <c r="AH57" s="851"/>
      <c r="AI57" s="851"/>
      <c r="AJ57" s="853"/>
      <c r="AK57" s="853"/>
      <c r="AL57" s="853"/>
      <c r="AM57" s="853"/>
      <c r="AO57" s="866" t="s">
        <v>103</v>
      </c>
      <c r="AP57" s="169"/>
      <c r="AQ57" s="169"/>
      <c r="AR57" s="169"/>
      <c r="AS57" s="868"/>
      <c r="AT57" s="169"/>
      <c r="AU57" s="169"/>
      <c r="AV57" s="169"/>
      <c r="AW57" s="868"/>
      <c r="AX57" s="74"/>
      <c r="AY57" s="74"/>
      <c r="AZ57" s="74"/>
      <c r="BA57" s="74"/>
      <c r="BB57" s="74"/>
      <c r="BC57" s="74"/>
      <c r="BD57" s="74"/>
      <c r="BE57" s="74"/>
    </row>
    <row r="58" spans="2:57" x14ac:dyDescent="0.25">
      <c r="B58" s="74"/>
      <c r="C58" s="175"/>
      <c r="D58" s="175"/>
      <c r="E58" s="74"/>
      <c r="F58" s="74"/>
      <c r="G58" s="175"/>
      <c r="H58" s="175"/>
      <c r="I58" s="74"/>
      <c r="AH58" s="74"/>
      <c r="AI58" s="74"/>
      <c r="AJ58" s="74"/>
      <c r="AK58" s="74"/>
      <c r="AL58" s="74"/>
      <c r="AM58" s="74"/>
      <c r="AO58" s="74"/>
      <c r="AP58" s="74"/>
      <c r="AQ58" s="74"/>
      <c r="AR58" s="74"/>
      <c r="AS58" s="74"/>
      <c r="AT58" s="74"/>
      <c r="AU58" s="74"/>
      <c r="AV58" s="74"/>
      <c r="AW58" s="74"/>
      <c r="AX58" s="74"/>
      <c r="AY58" s="74"/>
      <c r="AZ58" s="74"/>
      <c r="BA58" s="74"/>
      <c r="BB58" s="74"/>
      <c r="BC58" s="74"/>
      <c r="BD58" s="74"/>
      <c r="BE58" s="74"/>
    </row>
    <row r="59" spans="2:57" ht="18" customHeight="1" thickBot="1" x14ac:dyDescent="0.3">
      <c r="B59" s="74"/>
      <c r="C59" s="175"/>
      <c r="D59" s="175"/>
      <c r="E59" s="74"/>
      <c r="F59" s="74"/>
      <c r="G59" s="175"/>
      <c r="H59" s="175"/>
      <c r="I59" s="74"/>
      <c r="AH59" s="74"/>
      <c r="AI59" s="74"/>
      <c r="AJ59" s="74"/>
      <c r="AK59" s="74"/>
      <c r="AL59" s="74"/>
      <c r="AM59" s="74"/>
      <c r="AO59" s="74"/>
      <c r="AP59" s="74"/>
      <c r="AQ59" s="74"/>
      <c r="AR59" s="74"/>
      <c r="AS59" s="74"/>
      <c r="AT59" s="74"/>
      <c r="AU59" s="74"/>
      <c r="AV59" s="74"/>
      <c r="AW59" s="74"/>
      <c r="AX59" s="74"/>
      <c r="AY59" s="1011" t="s">
        <v>85</v>
      </c>
      <c r="AZ59" s="1011"/>
      <c r="BA59" s="1011"/>
      <c r="BB59" s="74"/>
      <c r="BC59" s="74"/>
      <c r="BD59" s="74"/>
      <c r="BE59" s="74"/>
    </row>
    <row r="60" spans="2:57" ht="16.5" customHeight="1" thickBot="1" x14ac:dyDescent="0.3">
      <c r="B60" s="74"/>
      <c r="C60" s="175"/>
      <c r="D60" s="175"/>
      <c r="E60" s="74"/>
      <c r="F60" s="74"/>
      <c r="G60" s="175"/>
      <c r="H60" s="175"/>
      <c r="I60" s="74"/>
      <c r="AH60" s="74"/>
      <c r="AI60" s="74"/>
      <c r="AJ60" s="74"/>
      <c r="AK60" s="74"/>
      <c r="AL60" s="74"/>
      <c r="AM60" s="74"/>
      <c r="AO60" s="74"/>
      <c r="AP60" s="74"/>
      <c r="AQ60" s="74"/>
      <c r="AR60" s="74"/>
      <c r="AS60" s="74"/>
      <c r="AT60" s="74"/>
      <c r="AU60" s="74"/>
      <c r="AV60" s="74"/>
      <c r="AW60" s="74"/>
      <c r="AX60" s="74"/>
      <c r="AY60" s="865"/>
      <c r="AZ60" s="865">
        <v>2015</v>
      </c>
      <c r="BA60" s="865">
        <v>2016</v>
      </c>
      <c r="BB60" s="74"/>
      <c r="BC60" s="74"/>
      <c r="BD60" s="74"/>
      <c r="BE60" s="74"/>
    </row>
    <row r="61" spans="2:57" ht="18" customHeight="1" thickBot="1" x14ac:dyDescent="0.3">
      <c r="B61" s="74"/>
      <c r="C61" s="175"/>
      <c r="D61" s="175"/>
      <c r="E61" s="74"/>
      <c r="F61" s="74"/>
      <c r="G61" s="175"/>
      <c r="H61" s="175"/>
      <c r="I61" s="74"/>
      <c r="AH61" s="74"/>
      <c r="AI61" s="74"/>
      <c r="AJ61" s="74"/>
      <c r="AK61" s="74"/>
      <c r="AL61" s="74"/>
      <c r="AM61" s="74"/>
      <c r="AO61" s="74"/>
      <c r="AP61" s="74"/>
      <c r="AQ61" s="74"/>
      <c r="AR61" s="74"/>
      <c r="AS61" s="74"/>
      <c r="AT61" s="74"/>
      <c r="AU61" s="74"/>
      <c r="AV61" s="74"/>
      <c r="AW61" s="74"/>
      <c r="AX61" s="74"/>
      <c r="AY61" s="866" t="s">
        <v>104</v>
      </c>
      <c r="AZ61" s="169"/>
      <c r="BA61" s="169"/>
      <c r="BB61" s="74"/>
      <c r="BC61" s="74"/>
      <c r="BD61" s="74"/>
      <c r="BE61" s="74"/>
    </row>
    <row r="62" spans="2:57" ht="18" customHeight="1" thickBot="1" x14ac:dyDescent="0.3">
      <c r="B62" s="74"/>
      <c r="C62" s="175"/>
      <c r="D62" s="175"/>
      <c r="E62" s="74"/>
      <c r="F62" s="74"/>
      <c r="G62" s="175"/>
      <c r="H62" s="175"/>
      <c r="I62" s="74"/>
      <c r="AH62" s="74"/>
      <c r="AI62" s="74"/>
      <c r="AJ62" s="74"/>
      <c r="AK62" s="74"/>
      <c r="AL62" s="74"/>
      <c r="AM62" s="74"/>
      <c r="AO62" s="74"/>
      <c r="AP62" s="74"/>
      <c r="AQ62" s="74"/>
      <c r="AR62" s="74"/>
      <c r="AS62" s="74"/>
      <c r="AT62" s="74"/>
      <c r="AU62" s="74"/>
      <c r="AV62" s="74"/>
      <c r="AW62" s="74"/>
      <c r="AX62" s="74"/>
      <c r="AY62" s="866" t="s">
        <v>105</v>
      </c>
      <c r="AZ62" s="169"/>
      <c r="BA62" s="169"/>
      <c r="BB62" s="74"/>
      <c r="BC62" s="74"/>
      <c r="BD62" s="74"/>
      <c r="BE62" s="74"/>
    </row>
    <row r="63" spans="2:57" ht="18" customHeight="1" thickBot="1" x14ac:dyDescent="0.3">
      <c r="B63" s="74"/>
      <c r="C63" s="175"/>
      <c r="D63" s="175"/>
      <c r="E63" s="74"/>
      <c r="F63" s="74"/>
      <c r="G63" s="175"/>
      <c r="H63" s="175"/>
      <c r="I63" s="74"/>
      <c r="AH63" s="74"/>
      <c r="AI63" s="74"/>
      <c r="AJ63" s="74"/>
      <c r="AK63" s="74"/>
      <c r="AL63" s="74"/>
      <c r="AM63" s="74"/>
      <c r="AO63" s="74"/>
      <c r="AP63" s="74"/>
      <c r="AQ63" s="74"/>
      <c r="AR63" s="74"/>
      <c r="AS63" s="74"/>
      <c r="AT63" s="74"/>
      <c r="AU63" s="74"/>
      <c r="AV63" s="74"/>
      <c r="AW63" s="74"/>
      <c r="AX63" s="74"/>
      <c r="AY63" s="869" t="s">
        <v>106</v>
      </c>
      <c r="AZ63" s="169"/>
      <c r="BA63" s="169"/>
      <c r="BB63" s="74"/>
      <c r="BC63" s="74"/>
      <c r="BD63" s="74"/>
      <c r="BE63" s="74"/>
    </row>
    <row r="64" spans="2:57" ht="18" customHeight="1" thickBot="1" x14ac:dyDescent="0.3">
      <c r="B64" s="74"/>
      <c r="C64" s="175"/>
      <c r="D64" s="175"/>
      <c r="E64" s="74"/>
      <c r="F64" s="74"/>
      <c r="G64" s="175"/>
      <c r="H64" s="175"/>
      <c r="I64" s="74"/>
      <c r="AH64" s="74"/>
      <c r="AI64" s="74"/>
      <c r="AJ64" s="74"/>
      <c r="AK64" s="74"/>
      <c r="AL64" s="74"/>
      <c r="AM64" s="74"/>
      <c r="AO64" s="74"/>
      <c r="AP64" s="74"/>
      <c r="AQ64" s="74"/>
      <c r="AR64" s="74"/>
      <c r="AS64" s="74"/>
      <c r="AT64" s="74"/>
      <c r="AU64" s="74"/>
      <c r="AV64" s="74"/>
      <c r="AW64" s="74"/>
      <c r="AX64" s="74"/>
      <c r="AY64" s="869" t="s">
        <v>107</v>
      </c>
      <c r="AZ64" s="169"/>
      <c r="BA64" s="169"/>
      <c r="BB64" s="74"/>
      <c r="BC64" s="74"/>
      <c r="BD64" s="74"/>
      <c r="BE64" s="74"/>
    </row>
    <row r="65" spans="2:57" ht="18" customHeight="1" thickBot="1" x14ac:dyDescent="0.3">
      <c r="B65" s="74"/>
      <c r="C65" s="175"/>
      <c r="D65" s="175"/>
      <c r="E65" s="74"/>
      <c r="F65" s="74"/>
      <c r="G65" s="175"/>
      <c r="H65" s="175"/>
      <c r="I65" s="74"/>
      <c r="AH65" s="74"/>
      <c r="AI65" s="74"/>
      <c r="AJ65" s="74"/>
      <c r="AK65" s="74"/>
      <c r="AL65" s="74"/>
      <c r="AM65" s="74"/>
      <c r="AO65" s="74"/>
      <c r="AP65" s="74"/>
      <c r="AQ65" s="74"/>
      <c r="AR65" s="74"/>
      <c r="AS65" s="74"/>
      <c r="AT65" s="74"/>
      <c r="AU65" s="74"/>
      <c r="AV65" s="74"/>
      <c r="AW65" s="74"/>
      <c r="AX65" s="74"/>
      <c r="AY65" s="869" t="s">
        <v>108</v>
      </c>
      <c r="AZ65" s="169"/>
      <c r="BA65" s="169"/>
      <c r="BB65" s="74"/>
      <c r="BC65" s="74"/>
      <c r="BD65" s="74"/>
      <c r="BE65" s="74"/>
    </row>
    <row r="66" spans="2:57" ht="18" customHeight="1" thickBot="1" x14ac:dyDescent="0.3">
      <c r="B66" s="74"/>
      <c r="C66" s="175"/>
      <c r="D66" s="175"/>
      <c r="E66" s="74"/>
      <c r="F66" s="74"/>
      <c r="G66" s="175"/>
      <c r="H66" s="175"/>
      <c r="I66" s="74"/>
      <c r="AH66" s="74"/>
      <c r="AI66" s="74"/>
      <c r="AJ66" s="74"/>
      <c r="AK66" s="74"/>
      <c r="AL66" s="74"/>
      <c r="AM66" s="74"/>
      <c r="AO66" s="74"/>
      <c r="AP66" s="74"/>
      <c r="AQ66" s="74"/>
      <c r="AR66" s="74"/>
      <c r="AS66" s="74"/>
      <c r="AT66" s="74"/>
      <c r="AU66" s="74"/>
      <c r="AV66" s="74"/>
      <c r="AW66" s="74"/>
      <c r="AX66" s="74"/>
      <c r="AY66" s="866" t="s">
        <v>109</v>
      </c>
      <c r="AZ66" s="169"/>
      <c r="BA66" s="169"/>
      <c r="BB66" s="74"/>
      <c r="BC66" s="74"/>
      <c r="BD66" s="74"/>
      <c r="BE66" s="74"/>
    </row>
    <row r="67" spans="2:57" ht="18" customHeight="1" thickBot="1" x14ac:dyDescent="0.3">
      <c r="B67" s="74"/>
      <c r="C67" s="175"/>
      <c r="D67" s="175"/>
      <c r="E67" s="74"/>
      <c r="F67" s="74"/>
      <c r="G67" s="175"/>
      <c r="H67" s="175"/>
      <c r="I67" s="74"/>
      <c r="AH67" s="74"/>
      <c r="AI67" s="74"/>
      <c r="AJ67" s="74"/>
      <c r="AK67" s="74"/>
      <c r="AL67" s="74"/>
      <c r="AM67" s="74"/>
      <c r="AO67" s="74"/>
      <c r="AP67" s="74"/>
      <c r="AQ67" s="74"/>
      <c r="AR67" s="74"/>
      <c r="AS67" s="74"/>
      <c r="AT67" s="74"/>
      <c r="AU67" s="74"/>
      <c r="AV67" s="74"/>
      <c r="AW67" s="74"/>
      <c r="AX67" s="74"/>
      <c r="AY67" s="870" t="s">
        <v>110</v>
      </c>
      <c r="AZ67" s="169"/>
      <c r="BA67" s="169"/>
      <c r="BB67" s="74"/>
      <c r="BC67" s="74"/>
      <c r="BD67" s="74"/>
      <c r="BE67" s="74"/>
    </row>
    <row r="68" spans="2:57" ht="18" customHeight="1" thickBot="1" x14ac:dyDescent="0.3">
      <c r="B68" s="74"/>
      <c r="C68" s="175"/>
      <c r="D68" s="175"/>
      <c r="E68" s="74"/>
      <c r="F68" s="74"/>
      <c r="G68" s="175"/>
      <c r="H68" s="175"/>
      <c r="I68" s="74"/>
      <c r="AH68" s="74"/>
      <c r="AI68" s="74"/>
      <c r="AJ68" s="74"/>
      <c r="AK68" s="74"/>
      <c r="AL68" s="74"/>
      <c r="AM68" s="74"/>
      <c r="AO68" s="74"/>
      <c r="AP68" s="74"/>
      <c r="AQ68" s="74"/>
      <c r="AR68" s="74"/>
      <c r="AS68" s="74"/>
      <c r="AT68" s="74"/>
      <c r="AU68" s="74"/>
      <c r="AV68" s="74"/>
      <c r="AW68" s="74"/>
      <c r="AX68" s="74"/>
      <c r="AY68" s="866" t="s">
        <v>111</v>
      </c>
      <c r="AZ68" s="169"/>
      <c r="BA68" s="169"/>
      <c r="BB68" s="74"/>
      <c r="BC68" s="74"/>
      <c r="BD68" s="74"/>
      <c r="BE68" s="74"/>
    </row>
    <row r="69" spans="2:57" ht="18" customHeight="1" thickBot="1" x14ac:dyDescent="0.3">
      <c r="B69" s="74"/>
      <c r="C69" s="175"/>
      <c r="D69" s="175"/>
      <c r="E69" s="74"/>
      <c r="F69" s="74"/>
      <c r="G69" s="175"/>
      <c r="H69" s="175"/>
      <c r="I69" s="74"/>
      <c r="AH69" s="74"/>
      <c r="AI69" s="74"/>
      <c r="AJ69" s="74"/>
      <c r="AK69" s="74"/>
      <c r="AL69" s="74"/>
      <c r="AM69" s="74"/>
      <c r="AO69" s="74"/>
      <c r="AP69" s="74"/>
      <c r="AQ69" s="74"/>
      <c r="AR69" s="74"/>
      <c r="AS69" s="74"/>
      <c r="AT69" s="74"/>
      <c r="AU69" s="74"/>
      <c r="AV69" s="74"/>
      <c r="AW69" s="74"/>
      <c r="AX69" s="74"/>
      <c r="AY69" s="870" t="s">
        <v>112</v>
      </c>
      <c r="AZ69" s="169"/>
      <c r="BA69" s="169"/>
      <c r="BB69" s="74"/>
      <c r="BC69" s="74"/>
      <c r="BD69" s="74"/>
      <c r="BE69" s="74"/>
    </row>
    <row r="70" spans="2:57" ht="18" customHeight="1" thickBot="1" x14ac:dyDescent="0.3">
      <c r="B70" s="74"/>
      <c r="C70" s="175"/>
      <c r="D70" s="175"/>
      <c r="E70" s="74"/>
      <c r="F70" s="74"/>
      <c r="G70" s="175"/>
      <c r="H70" s="175"/>
      <c r="I70" s="74"/>
      <c r="AH70" s="74"/>
      <c r="AI70" s="74"/>
      <c r="AJ70" s="74"/>
      <c r="AK70" s="74"/>
      <c r="AL70" s="74"/>
      <c r="AM70" s="74"/>
      <c r="AO70" s="74"/>
      <c r="AP70" s="74"/>
      <c r="AQ70" s="74"/>
      <c r="AR70" s="74"/>
      <c r="AS70" s="74"/>
      <c r="AT70" s="74"/>
      <c r="AU70" s="74"/>
      <c r="AV70" s="74"/>
      <c r="AW70" s="74"/>
      <c r="AX70" s="74"/>
      <c r="AY70" s="870" t="s">
        <v>113</v>
      </c>
      <c r="AZ70" s="169"/>
      <c r="BA70" s="169"/>
      <c r="BB70" s="74"/>
      <c r="BC70" s="74"/>
      <c r="BD70" s="74"/>
      <c r="BE70" s="74"/>
    </row>
    <row r="71" spans="2:57" ht="18" customHeight="1" thickBot="1" x14ac:dyDescent="0.3">
      <c r="B71" s="74"/>
      <c r="C71" s="175"/>
      <c r="D71" s="175"/>
      <c r="E71" s="74"/>
      <c r="F71" s="74"/>
      <c r="G71" s="175"/>
      <c r="H71" s="175"/>
      <c r="I71" s="74"/>
      <c r="AH71" s="74"/>
      <c r="AI71" s="74"/>
      <c r="AJ71" s="74"/>
      <c r="AK71" s="74"/>
      <c r="AL71" s="74"/>
      <c r="AM71" s="74"/>
      <c r="AO71" s="74"/>
      <c r="AP71" s="74"/>
      <c r="AQ71" s="74"/>
      <c r="AR71" s="74"/>
      <c r="AS71" s="74"/>
      <c r="AT71" s="74"/>
      <c r="AU71" s="74"/>
      <c r="AV71" s="74"/>
      <c r="AW71" s="74"/>
      <c r="AX71" s="74"/>
      <c r="AY71" s="870" t="s">
        <v>114</v>
      </c>
      <c r="AZ71" s="169"/>
      <c r="BA71" s="169"/>
      <c r="BB71" s="74"/>
      <c r="BC71" s="74"/>
      <c r="BD71" s="74"/>
      <c r="BE71" s="74"/>
    </row>
    <row r="72" spans="2:57" ht="18" customHeight="1" thickBot="1" x14ac:dyDescent="0.3">
      <c r="B72" s="74"/>
      <c r="C72" s="175"/>
      <c r="D72" s="175"/>
      <c r="E72" s="74"/>
      <c r="F72" s="74"/>
      <c r="G72" s="175"/>
      <c r="H72" s="175"/>
      <c r="I72" s="74"/>
      <c r="AH72" s="74"/>
      <c r="AI72" s="74"/>
      <c r="AJ72" s="74"/>
      <c r="AK72" s="74"/>
      <c r="AL72" s="74"/>
      <c r="AM72" s="74"/>
      <c r="AO72" s="74"/>
      <c r="AP72" s="74"/>
      <c r="AQ72" s="74"/>
      <c r="AR72" s="74"/>
      <c r="AS72" s="74"/>
      <c r="AT72" s="74"/>
      <c r="AU72" s="74"/>
      <c r="AV72" s="74"/>
      <c r="AW72" s="74"/>
      <c r="AX72" s="74"/>
      <c r="AY72" s="866" t="s">
        <v>115</v>
      </c>
      <c r="AZ72" s="169"/>
      <c r="BA72" s="169"/>
      <c r="BB72" s="74"/>
      <c r="BC72" s="74"/>
      <c r="BD72" s="74"/>
      <c r="BE72" s="74"/>
    </row>
    <row r="73" spans="2:57" ht="16.5" hidden="1" thickBot="1" x14ac:dyDescent="0.3">
      <c r="B73" s="74"/>
      <c r="C73" s="175"/>
      <c r="D73" s="175"/>
      <c r="E73" s="74"/>
      <c r="F73" s="74"/>
      <c r="G73" s="175"/>
      <c r="H73" s="175"/>
      <c r="I73" s="74"/>
      <c r="AH73" s="74"/>
      <c r="AI73" s="74"/>
      <c r="AJ73" s="74"/>
      <c r="AK73" s="74"/>
      <c r="AL73" s="74"/>
      <c r="AM73" s="74"/>
      <c r="AO73" s="74"/>
      <c r="AP73" s="74"/>
      <c r="AQ73" s="74"/>
      <c r="AR73" s="74"/>
      <c r="AS73" s="74"/>
      <c r="AT73" s="74"/>
      <c r="AU73" s="74"/>
      <c r="AV73" s="74"/>
      <c r="AW73" s="74"/>
      <c r="AX73" s="74"/>
      <c r="AY73" s="866"/>
      <c r="AZ73" s="169"/>
      <c r="BA73" s="169"/>
      <c r="BB73" s="74"/>
      <c r="BC73" s="74"/>
      <c r="BD73" s="74"/>
      <c r="BE73" s="74"/>
    </row>
    <row r="74" spans="2:57" x14ac:dyDescent="0.25">
      <c r="B74" s="74"/>
      <c r="C74" s="175"/>
      <c r="D74" s="175"/>
      <c r="E74" s="74"/>
      <c r="F74" s="74"/>
      <c r="G74" s="175"/>
      <c r="H74" s="175"/>
      <c r="I74" s="74"/>
      <c r="AH74" s="74"/>
      <c r="AI74" s="74"/>
      <c r="AJ74" s="74"/>
      <c r="AK74" s="74"/>
      <c r="AL74" s="74"/>
      <c r="AM74" s="74"/>
      <c r="AO74" s="74"/>
      <c r="AP74" s="74"/>
      <c r="AQ74" s="74"/>
      <c r="AR74" s="74"/>
      <c r="AS74" s="74"/>
      <c r="AT74" s="74"/>
      <c r="AU74" s="74"/>
      <c r="AV74" s="74"/>
      <c r="AW74" s="74"/>
      <c r="AX74" s="74"/>
      <c r="AY74" s="74"/>
      <c r="AZ74" s="74"/>
      <c r="BA74" s="74"/>
      <c r="BB74" s="74"/>
      <c r="BC74" s="74"/>
      <c r="BD74" s="74"/>
      <c r="BE74" s="74"/>
    </row>
    <row r="75" spans="2:57" x14ac:dyDescent="0.25">
      <c r="B75" s="74"/>
      <c r="C75" s="175"/>
      <c r="D75" s="175"/>
      <c r="E75" s="74"/>
      <c r="F75" s="74"/>
      <c r="G75" s="175"/>
      <c r="H75" s="175"/>
      <c r="I75" s="74"/>
      <c r="AH75" s="74"/>
      <c r="AI75" s="74"/>
      <c r="AJ75" s="74"/>
      <c r="AK75" s="74"/>
      <c r="AL75" s="74"/>
      <c r="AM75" s="74"/>
      <c r="AO75" s="74"/>
      <c r="AP75" s="74"/>
      <c r="AQ75" s="74"/>
      <c r="AR75" s="74"/>
      <c r="AS75" s="74"/>
      <c r="AT75" s="74"/>
      <c r="AU75" s="74"/>
      <c r="AV75" s="74"/>
      <c r="AW75" s="74"/>
      <c r="AX75" s="74"/>
      <c r="AY75" s="74"/>
      <c r="AZ75" s="74"/>
      <c r="BA75" s="74"/>
      <c r="BB75" s="74"/>
      <c r="BC75" s="74"/>
      <c r="BD75" s="74"/>
      <c r="BE75" s="74"/>
    </row>
    <row r="76" spans="2:57" x14ac:dyDescent="0.25">
      <c r="B76" s="74"/>
      <c r="C76" s="175"/>
      <c r="D76" s="175"/>
      <c r="E76" s="74"/>
      <c r="F76" s="74"/>
      <c r="G76" s="175"/>
      <c r="H76" s="175"/>
      <c r="I76" s="74"/>
      <c r="AH76" s="74"/>
      <c r="AI76" s="74"/>
      <c r="AJ76" s="74"/>
      <c r="AK76" s="74"/>
      <c r="AL76" s="74"/>
      <c r="AM76" s="74"/>
      <c r="AO76" s="74"/>
      <c r="AP76" s="74"/>
      <c r="AQ76" s="74"/>
      <c r="AR76" s="74"/>
      <c r="AS76" s="74"/>
      <c r="AT76" s="74"/>
      <c r="AU76" s="74"/>
      <c r="AV76" s="74"/>
      <c r="AW76" s="74"/>
      <c r="AX76" s="74"/>
      <c r="AY76" s="74"/>
      <c r="AZ76" s="74"/>
      <c r="BA76" s="74"/>
      <c r="BB76" s="74"/>
      <c r="BC76" s="74"/>
      <c r="BD76" s="74"/>
      <c r="BE76" s="74"/>
    </row>
    <row r="77" spans="2:57" x14ac:dyDescent="0.25">
      <c r="B77" s="74"/>
      <c r="C77" s="175"/>
      <c r="D77" s="175"/>
      <c r="E77" s="74"/>
      <c r="F77" s="74"/>
      <c r="G77" s="175"/>
      <c r="H77" s="175"/>
      <c r="I77" s="74"/>
      <c r="AH77" s="74"/>
      <c r="AI77" s="74"/>
      <c r="AJ77" s="74"/>
      <c r="AK77" s="74"/>
      <c r="AL77" s="74"/>
      <c r="AM77" s="74"/>
      <c r="AO77" s="74"/>
      <c r="AP77" s="74"/>
      <c r="AQ77" s="74"/>
      <c r="AR77" s="74"/>
      <c r="AS77" s="74"/>
      <c r="AT77" s="74"/>
      <c r="AU77" s="74"/>
      <c r="AV77" s="74"/>
      <c r="AW77" s="74"/>
      <c r="AX77" s="74"/>
      <c r="AY77" s="74"/>
      <c r="AZ77" s="74"/>
      <c r="BA77" s="74"/>
      <c r="BB77" s="74"/>
      <c r="BC77" s="74"/>
      <c r="BD77" s="74"/>
      <c r="BE77" s="74"/>
    </row>
    <row r="78" spans="2:57" x14ac:dyDescent="0.25">
      <c r="B78" s="74"/>
      <c r="C78" s="175"/>
      <c r="D78" s="175"/>
      <c r="E78" s="74"/>
      <c r="F78" s="74"/>
      <c r="G78" s="175"/>
      <c r="H78" s="175"/>
      <c r="I78" s="74"/>
      <c r="AH78" s="74"/>
      <c r="AI78" s="74"/>
      <c r="AJ78" s="74"/>
      <c r="AK78" s="74"/>
      <c r="AL78" s="74"/>
      <c r="AM78" s="74"/>
      <c r="AO78" s="74"/>
      <c r="AP78" s="74"/>
      <c r="AQ78" s="74"/>
      <c r="AR78" s="74"/>
      <c r="AS78" s="74"/>
      <c r="AT78" s="74"/>
      <c r="AU78" s="74"/>
      <c r="AV78" s="74"/>
      <c r="AW78" s="74"/>
      <c r="AX78" s="74"/>
      <c r="AY78" s="74"/>
      <c r="AZ78" s="74"/>
      <c r="BA78" s="74"/>
      <c r="BB78" s="74"/>
      <c r="BC78" s="74"/>
      <c r="BD78" s="74"/>
      <c r="BE78" s="74"/>
    </row>
    <row r="79" spans="2:57" x14ac:dyDescent="0.25">
      <c r="B79" s="74"/>
      <c r="C79" s="175"/>
      <c r="D79" s="175"/>
      <c r="E79" s="74"/>
      <c r="F79" s="74"/>
      <c r="G79" s="175"/>
      <c r="H79" s="175"/>
      <c r="I79" s="74"/>
      <c r="AH79" s="74"/>
      <c r="AI79" s="74"/>
      <c r="AJ79" s="74"/>
      <c r="AK79" s="74"/>
      <c r="AL79" s="74"/>
      <c r="AM79" s="74"/>
      <c r="AO79" s="74"/>
      <c r="AP79" s="74"/>
      <c r="AQ79" s="74"/>
      <c r="AR79" s="74"/>
      <c r="AS79" s="74"/>
      <c r="AT79" s="74"/>
      <c r="AU79" s="74"/>
      <c r="AV79" s="74"/>
      <c r="AW79" s="74"/>
      <c r="AX79" s="74"/>
      <c r="AY79" s="74"/>
      <c r="AZ79" s="74"/>
      <c r="BA79" s="74"/>
      <c r="BB79" s="74"/>
      <c r="BC79" s="74"/>
      <c r="BD79" s="74"/>
      <c r="BE79" s="74"/>
    </row>
    <row r="80" spans="2:57" x14ac:dyDescent="0.25">
      <c r="B80" s="74"/>
      <c r="C80" s="175"/>
      <c r="D80" s="175"/>
      <c r="E80" s="74"/>
      <c r="F80" s="74"/>
      <c r="G80" s="175"/>
      <c r="H80" s="175"/>
      <c r="I80" s="74"/>
      <c r="AH80" s="74"/>
      <c r="AI80" s="74"/>
      <c r="AJ80" s="74"/>
      <c r="AK80" s="74"/>
      <c r="AL80" s="74"/>
      <c r="AM80" s="74"/>
      <c r="AO80" s="74"/>
      <c r="AP80" s="74"/>
      <c r="AQ80" s="74"/>
      <c r="AR80" s="74"/>
      <c r="AS80" s="74"/>
      <c r="AT80" s="74"/>
      <c r="AU80" s="74"/>
      <c r="AV80" s="74"/>
      <c r="AW80" s="74"/>
      <c r="AX80" s="74"/>
      <c r="AY80" s="74"/>
      <c r="AZ80" s="74"/>
      <c r="BA80" s="74"/>
      <c r="BB80" s="74"/>
      <c r="BC80" s="74"/>
      <c r="BD80" s="74"/>
      <c r="BE80" s="74"/>
    </row>
    <row r="81" spans="2:57" x14ac:dyDescent="0.25">
      <c r="B81" s="74"/>
      <c r="C81" s="175"/>
      <c r="D81" s="175"/>
      <c r="E81" s="74"/>
      <c r="F81" s="74"/>
      <c r="G81" s="175"/>
      <c r="H81" s="175"/>
      <c r="I81" s="74"/>
      <c r="AH81" s="74"/>
      <c r="AI81" s="74"/>
      <c r="AJ81" s="74"/>
      <c r="AK81" s="74"/>
      <c r="AL81" s="74"/>
      <c r="AM81" s="74"/>
      <c r="AO81" s="74"/>
      <c r="AP81" s="74"/>
      <c r="AQ81" s="74"/>
      <c r="AR81" s="74"/>
      <c r="AS81" s="74"/>
      <c r="AT81" s="74"/>
      <c r="AU81" s="74"/>
      <c r="AV81" s="74"/>
      <c r="AW81" s="74"/>
      <c r="AX81" s="74"/>
      <c r="AY81" s="74"/>
      <c r="AZ81" s="74"/>
      <c r="BA81" s="74"/>
      <c r="BB81" s="74"/>
      <c r="BC81" s="74"/>
      <c r="BD81" s="74"/>
      <c r="BE81" s="74"/>
    </row>
    <row r="82" spans="2:57" x14ac:dyDescent="0.25">
      <c r="B82" s="74"/>
      <c r="C82" s="175"/>
      <c r="D82" s="175"/>
      <c r="E82" s="74"/>
      <c r="F82" s="74"/>
      <c r="G82" s="175"/>
      <c r="H82" s="175"/>
      <c r="I82" s="74"/>
      <c r="AH82" s="74"/>
      <c r="AI82" s="74"/>
      <c r="AJ82" s="74"/>
      <c r="AK82" s="74"/>
      <c r="AL82" s="74"/>
      <c r="AM82" s="74"/>
      <c r="AO82" s="74"/>
      <c r="AP82" s="74"/>
      <c r="AQ82" s="74"/>
      <c r="AR82" s="74"/>
      <c r="AS82" s="74"/>
      <c r="AT82" s="74"/>
      <c r="AU82" s="74"/>
      <c r="AV82" s="74"/>
      <c r="AW82" s="74"/>
      <c r="AX82" s="74"/>
      <c r="AY82" s="74"/>
      <c r="AZ82" s="74"/>
      <c r="BA82" s="74"/>
      <c r="BB82" s="74"/>
      <c r="BC82" s="74"/>
      <c r="BD82" s="74"/>
      <c r="BE82" s="74"/>
    </row>
    <row r="83" spans="2:57" x14ac:dyDescent="0.25">
      <c r="B83" s="74"/>
      <c r="C83" s="175"/>
      <c r="D83" s="175"/>
      <c r="E83" s="74"/>
      <c r="F83" s="74"/>
      <c r="G83" s="175"/>
      <c r="H83" s="175"/>
      <c r="I83" s="74"/>
      <c r="AH83" s="74"/>
      <c r="AI83" s="74"/>
      <c r="AJ83" s="74"/>
      <c r="AK83" s="74"/>
      <c r="AL83" s="74"/>
      <c r="AM83" s="74"/>
      <c r="AO83" s="74"/>
      <c r="AP83" s="74"/>
      <c r="AQ83" s="74"/>
      <c r="AR83" s="74"/>
      <c r="AS83" s="74"/>
      <c r="AT83" s="74"/>
      <c r="AU83" s="74"/>
      <c r="AV83" s="74"/>
      <c r="AW83" s="74"/>
      <c r="AX83" s="74"/>
      <c r="AY83" s="74"/>
      <c r="AZ83" s="74"/>
      <c r="BA83" s="74"/>
      <c r="BB83" s="74"/>
      <c r="BC83" s="74"/>
      <c r="BD83" s="74"/>
      <c r="BE83" s="74"/>
    </row>
    <row r="84" spans="2:57" x14ac:dyDescent="0.25">
      <c r="B84" s="74"/>
      <c r="C84" s="175"/>
      <c r="D84" s="175"/>
      <c r="E84" s="74"/>
      <c r="F84" s="74"/>
      <c r="G84" s="175"/>
      <c r="H84" s="175"/>
      <c r="I84" s="74"/>
      <c r="AH84" s="74"/>
      <c r="AI84" s="74"/>
      <c r="AJ84" s="74"/>
      <c r="AK84" s="74"/>
      <c r="AL84" s="74"/>
      <c r="AM84" s="74"/>
      <c r="AO84" s="74"/>
      <c r="AP84" s="74"/>
      <c r="AQ84" s="74"/>
      <c r="AR84" s="74"/>
      <c r="AS84" s="74"/>
      <c r="AT84" s="74"/>
      <c r="AU84" s="74"/>
      <c r="AV84" s="74"/>
      <c r="AW84" s="74"/>
      <c r="AX84" s="74"/>
      <c r="AY84" s="74"/>
      <c r="AZ84" s="74"/>
      <c r="BA84" s="74"/>
      <c r="BB84" s="74"/>
      <c r="BC84" s="74"/>
      <c r="BD84" s="74"/>
      <c r="BE84" s="74"/>
    </row>
    <row r="85" spans="2:57" x14ac:dyDescent="0.25">
      <c r="B85" s="74"/>
      <c r="C85" s="175"/>
      <c r="D85" s="175"/>
      <c r="E85" s="74"/>
      <c r="F85" s="74"/>
      <c r="G85" s="175"/>
      <c r="H85" s="175"/>
      <c r="I85" s="74"/>
      <c r="AH85" s="74"/>
      <c r="AI85" s="74"/>
      <c r="AJ85" s="74"/>
      <c r="AK85" s="74"/>
      <c r="AL85" s="74"/>
      <c r="AM85" s="74"/>
      <c r="AO85" s="74"/>
      <c r="AP85" s="74"/>
      <c r="AQ85" s="74"/>
      <c r="AR85" s="74"/>
      <c r="AS85" s="74"/>
      <c r="AT85" s="74"/>
      <c r="AU85" s="74"/>
      <c r="AV85" s="74"/>
      <c r="AW85" s="74"/>
      <c r="AX85" s="74"/>
      <c r="AY85" s="74"/>
      <c r="AZ85" s="74"/>
      <c r="BA85" s="74"/>
      <c r="BB85" s="74"/>
      <c r="BC85" s="74"/>
      <c r="BD85" s="74"/>
      <c r="BE85" s="74"/>
    </row>
    <row r="86" spans="2:57" x14ac:dyDescent="0.25">
      <c r="B86" s="74"/>
      <c r="C86" s="175"/>
      <c r="D86" s="175"/>
      <c r="E86" s="74"/>
      <c r="F86" s="74"/>
      <c r="G86" s="175"/>
      <c r="H86" s="175"/>
      <c r="I86" s="74"/>
      <c r="AH86" s="74"/>
      <c r="AI86" s="74"/>
      <c r="AJ86" s="74"/>
      <c r="AK86" s="74"/>
      <c r="AL86" s="74"/>
      <c r="AM86" s="74"/>
      <c r="AO86" s="74"/>
      <c r="AP86" s="74"/>
      <c r="AQ86" s="74"/>
      <c r="AR86" s="74"/>
      <c r="AS86" s="74"/>
      <c r="AT86" s="74"/>
      <c r="AU86" s="74"/>
      <c r="AV86" s="74"/>
      <c r="AW86" s="74"/>
      <c r="AX86" s="74"/>
      <c r="AY86" s="74"/>
      <c r="AZ86" s="74"/>
      <c r="BA86" s="74"/>
      <c r="BB86" s="74"/>
      <c r="BC86" s="74"/>
      <c r="BD86" s="74"/>
      <c r="BE86" s="74"/>
    </row>
    <row r="87" spans="2:57" x14ac:dyDescent="0.25">
      <c r="B87" s="74"/>
      <c r="C87" s="175"/>
      <c r="D87" s="175"/>
      <c r="E87" s="74"/>
      <c r="F87" s="74"/>
      <c r="G87" s="175"/>
      <c r="H87" s="175"/>
      <c r="I87" s="74"/>
      <c r="AH87" s="74"/>
      <c r="AI87" s="74"/>
      <c r="AJ87" s="74"/>
      <c r="AK87" s="74"/>
      <c r="AL87" s="74"/>
      <c r="AM87" s="74"/>
      <c r="AO87" s="74"/>
      <c r="AP87" s="74"/>
      <c r="AQ87" s="74"/>
      <c r="AR87" s="74"/>
      <c r="AS87" s="74"/>
      <c r="AT87" s="74"/>
      <c r="AU87" s="74"/>
      <c r="AV87" s="74"/>
      <c r="AW87" s="74"/>
      <c r="AX87" s="74"/>
      <c r="AY87" s="74"/>
      <c r="AZ87" s="74"/>
      <c r="BA87" s="74"/>
      <c r="BB87" s="74"/>
      <c r="BC87" s="74"/>
      <c r="BD87" s="74"/>
      <c r="BE87" s="74"/>
    </row>
    <row r="88" spans="2:57" x14ac:dyDescent="0.25">
      <c r="B88" s="74"/>
      <c r="C88" s="175"/>
      <c r="D88" s="175"/>
      <c r="E88" s="74"/>
      <c r="F88" s="74"/>
      <c r="G88" s="175"/>
      <c r="H88" s="175"/>
      <c r="I88" s="74"/>
      <c r="AH88" s="74"/>
      <c r="AI88" s="74"/>
      <c r="AJ88" s="74"/>
      <c r="AK88" s="74"/>
      <c r="AL88" s="74"/>
      <c r="AM88" s="74"/>
      <c r="AO88" s="74"/>
      <c r="AP88" s="74"/>
      <c r="AQ88" s="74"/>
      <c r="AR88" s="74"/>
      <c r="AS88" s="74"/>
      <c r="AT88" s="74"/>
      <c r="AU88" s="74"/>
      <c r="AV88" s="74"/>
      <c r="AW88" s="74"/>
      <c r="AX88" s="74"/>
      <c r="AY88" s="74"/>
      <c r="AZ88" s="74"/>
      <c r="BA88" s="74"/>
      <c r="BB88" s="74"/>
      <c r="BC88" s="74"/>
      <c r="BD88" s="74"/>
      <c r="BE88" s="74"/>
    </row>
    <row r="89" spans="2:57" ht="15" customHeight="1" x14ac:dyDescent="0.25">
      <c r="B89" s="74"/>
      <c r="C89" s="175"/>
      <c r="D89" s="175"/>
      <c r="E89" s="74"/>
      <c r="F89" s="74"/>
      <c r="G89" s="175"/>
      <c r="H89" s="175"/>
      <c r="I89" s="74"/>
      <c r="AO89" s="74"/>
      <c r="AP89" s="74"/>
      <c r="AQ89" s="74"/>
      <c r="AR89" s="74"/>
      <c r="AS89" s="74"/>
      <c r="AT89" s="74"/>
      <c r="AU89" s="74"/>
      <c r="AV89" s="74"/>
      <c r="AW89" s="74"/>
      <c r="AX89" s="74"/>
      <c r="AY89" s="74"/>
      <c r="AZ89" s="74"/>
      <c r="BA89" s="74"/>
      <c r="BB89" s="74"/>
      <c r="BC89" s="74"/>
      <c r="BD89" s="74"/>
      <c r="BE89" s="74"/>
    </row>
    <row r="90" spans="2:57" x14ac:dyDescent="0.25">
      <c r="B90" s="74"/>
      <c r="C90" s="175"/>
      <c r="D90" s="175"/>
      <c r="E90" s="74"/>
      <c r="F90" s="74"/>
      <c r="G90" s="175"/>
      <c r="H90" s="175"/>
      <c r="I90" s="74"/>
      <c r="AO90" s="74"/>
      <c r="AP90" s="74"/>
      <c r="AQ90" s="74"/>
      <c r="AR90" s="74"/>
      <c r="AS90" s="74"/>
      <c r="AT90" s="74"/>
      <c r="AU90" s="74"/>
      <c r="AV90" s="74"/>
      <c r="AW90" s="74"/>
      <c r="AX90" s="74"/>
      <c r="AY90" s="74"/>
      <c r="AZ90" s="74"/>
      <c r="BA90" s="74"/>
      <c r="BB90" s="74"/>
      <c r="BC90" s="74"/>
      <c r="BD90" s="74"/>
      <c r="BE90" s="74"/>
    </row>
    <row r="91" spans="2:57" x14ac:dyDescent="0.25">
      <c r="B91" s="74"/>
      <c r="C91" s="175"/>
      <c r="D91" s="175"/>
      <c r="E91" s="74"/>
      <c r="F91" s="74"/>
      <c r="G91" s="175"/>
      <c r="H91" s="175"/>
      <c r="I91" s="74"/>
      <c r="BB91" s="74"/>
      <c r="BC91" s="74"/>
      <c r="BD91" s="74"/>
      <c r="BE91" s="74"/>
    </row>
    <row r="92" spans="2:57" x14ac:dyDescent="0.25">
      <c r="B92" s="74"/>
      <c r="C92" s="175"/>
      <c r="D92" s="175"/>
      <c r="E92" s="74"/>
      <c r="F92" s="74"/>
      <c r="G92" s="175"/>
      <c r="H92" s="175"/>
      <c r="I92" s="74"/>
    </row>
    <row r="93" spans="2:57" x14ac:dyDescent="0.25">
      <c r="B93" s="74"/>
      <c r="C93" s="175"/>
      <c r="D93" s="175"/>
      <c r="E93" s="74"/>
      <c r="F93" s="74"/>
      <c r="G93" s="175"/>
      <c r="H93" s="175"/>
      <c r="I93" s="74"/>
    </row>
    <row r="94" spans="2:57" x14ac:dyDescent="0.25">
      <c r="B94" s="74"/>
      <c r="C94" s="175"/>
      <c r="D94" s="175"/>
      <c r="E94" s="74"/>
      <c r="F94" s="74"/>
      <c r="G94" s="175"/>
      <c r="H94" s="175"/>
      <c r="I94" s="74"/>
    </row>
    <row r="95" spans="2:57" x14ac:dyDescent="0.25">
      <c r="B95" s="74"/>
      <c r="C95" s="175"/>
      <c r="D95" s="175"/>
      <c r="E95" s="74"/>
      <c r="F95" s="74"/>
      <c r="G95" s="175"/>
      <c r="H95" s="175"/>
      <c r="I95" s="74"/>
    </row>
    <row r="96" spans="2:57" x14ac:dyDescent="0.25">
      <c r="B96" s="74"/>
      <c r="C96" s="175"/>
      <c r="D96" s="175"/>
      <c r="E96" s="74"/>
      <c r="F96" s="74"/>
      <c r="G96" s="175"/>
      <c r="H96" s="175"/>
      <c r="I96" s="74"/>
    </row>
    <row r="97" spans="2:9" x14ac:dyDescent="0.25">
      <c r="B97" s="74"/>
      <c r="C97" s="175"/>
      <c r="D97" s="175"/>
      <c r="E97" s="74"/>
      <c r="F97" s="74"/>
      <c r="G97" s="175"/>
      <c r="H97" s="175"/>
      <c r="I97" s="74"/>
    </row>
    <row r="98" spans="2:9" x14ac:dyDescent="0.25">
      <c r="B98" s="74"/>
      <c r="C98" s="175"/>
      <c r="D98" s="175"/>
      <c r="E98" s="74"/>
      <c r="F98" s="74"/>
      <c r="G98" s="175"/>
      <c r="H98" s="175"/>
      <c r="I98" s="74"/>
    </row>
    <row r="99" spans="2:9" x14ac:dyDescent="0.25">
      <c r="B99" s="74"/>
      <c r="C99" s="175"/>
      <c r="D99" s="175"/>
      <c r="E99" s="74"/>
      <c r="F99" s="74"/>
      <c r="G99" s="175"/>
      <c r="H99" s="175"/>
      <c r="I99" s="74"/>
    </row>
    <row r="100" spans="2:9" x14ac:dyDescent="0.25">
      <c r="B100" s="74"/>
      <c r="C100" s="175"/>
      <c r="D100" s="175"/>
      <c r="E100" s="74"/>
      <c r="F100" s="74"/>
      <c r="G100" s="175"/>
      <c r="H100" s="175"/>
      <c r="I100" s="74"/>
    </row>
    <row r="101" spans="2:9" x14ac:dyDescent="0.25">
      <c r="B101" s="74"/>
      <c r="C101" s="175"/>
      <c r="D101" s="175"/>
      <c r="E101" s="74"/>
      <c r="F101" s="74"/>
      <c r="G101" s="175"/>
      <c r="H101" s="175"/>
      <c r="I101" s="74"/>
    </row>
    <row r="102" spans="2:9" x14ac:dyDescent="0.25">
      <c r="B102" s="74"/>
      <c r="C102" s="175"/>
      <c r="D102" s="175"/>
      <c r="E102" s="74"/>
      <c r="F102" s="74"/>
      <c r="G102" s="175"/>
      <c r="H102" s="175"/>
      <c r="I102" s="74"/>
    </row>
    <row r="103" spans="2:9" x14ac:dyDescent="0.25">
      <c r="B103" s="74"/>
      <c r="C103" s="175"/>
      <c r="D103" s="175"/>
      <c r="E103" s="74"/>
      <c r="F103" s="74"/>
      <c r="G103" s="175"/>
      <c r="H103" s="175"/>
      <c r="I103" s="74"/>
    </row>
    <row r="104" spans="2:9" x14ac:dyDescent="0.25">
      <c r="B104" s="74"/>
      <c r="C104" s="175"/>
      <c r="D104" s="175"/>
      <c r="E104" s="74"/>
      <c r="F104" s="74"/>
      <c r="G104" s="175"/>
      <c r="H104" s="175"/>
      <c r="I104" s="74"/>
    </row>
    <row r="105" spans="2:9" x14ac:dyDescent="0.25">
      <c r="B105" s="74"/>
      <c r="C105" s="175"/>
      <c r="D105" s="175"/>
      <c r="E105" s="74"/>
      <c r="F105" s="74"/>
      <c r="G105" s="175"/>
      <c r="H105" s="175"/>
      <c r="I105" s="74"/>
    </row>
    <row r="106" spans="2:9" x14ac:dyDescent="0.25">
      <c r="B106" s="74"/>
      <c r="C106" s="175"/>
      <c r="D106" s="175"/>
      <c r="E106" s="74"/>
      <c r="F106" s="74"/>
      <c r="G106" s="175"/>
      <c r="H106" s="175"/>
      <c r="I106" s="74"/>
    </row>
    <row r="107" spans="2:9" x14ac:dyDescent="0.25">
      <c r="B107" s="74"/>
      <c r="C107" s="175"/>
      <c r="D107" s="175"/>
      <c r="E107" s="74"/>
      <c r="F107" s="74"/>
      <c r="G107" s="175"/>
      <c r="H107" s="175"/>
      <c r="I107" s="74"/>
    </row>
    <row r="108" spans="2:9" x14ac:dyDescent="0.25">
      <c r="B108" s="74"/>
      <c r="C108" s="175"/>
      <c r="D108" s="175"/>
      <c r="E108" s="74"/>
      <c r="F108" s="74"/>
      <c r="G108" s="175"/>
      <c r="H108" s="175"/>
      <c r="I108" s="74"/>
    </row>
    <row r="109" spans="2:9" x14ac:dyDescent="0.25">
      <c r="B109" s="74"/>
      <c r="C109" s="175"/>
      <c r="D109" s="175"/>
      <c r="E109" s="74"/>
      <c r="F109" s="74"/>
      <c r="G109" s="175"/>
      <c r="H109" s="175"/>
      <c r="I109" s="74"/>
    </row>
    <row r="110" spans="2:9" x14ac:dyDescent="0.25">
      <c r="B110" s="74"/>
      <c r="C110" s="175"/>
      <c r="D110" s="175"/>
      <c r="E110" s="74"/>
      <c r="F110" s="74"/>
      <c r="G110" s="175"/>
      <c r="H110" s="175"/>
      <c r="I110" s="74"/>
    </row>
    <row r="111" spans="2:9" x14ac:dyDescent="0.25">
      <c r="B111" s="74"/>
      <c r="C111" s="175"/>
      <c r="D111" s="175"/>
      <c r="E111" s="74"/>
      <c r="F111" s="74"/>
      <c r="G111" s="175"/>
      <c r="H111" s="175"/>
      <c r="I111" s="74"/>
    </row>
    <row r="112" spans="2:9" x14ac:dyDescent="0.25">
      <c r="B112" s="74"/>
      <c r="C112" s="175"/>
      <c r="D112" s="175"/>
      <c r="E112" s="74"/>
      <c r="F112" s="74"/>
      <c r="G112" s="175"/>
      <c r="H112" s="175"/>
      <c r="I112" s="74"/>
    </row>
    <row r="113" spans="2:9" x14ac:dyDescent="0.25">
      <c r="B113" s="74"/>
      <c r="C113" s="175"/>
      <c r="D113" s="175"/>
      <c r="E113" s="74"/>
      <c r="F113" s="74"/>
      <c r="G113" s="175"/>
      <c r="H113" s="175"/>
      <c r="I113" s="74"/>
    </row>
    <row r="114" spans="2:9" x14ac:dyDescent="0.25">
      <c r="B114" s="74"/>
      <c r="C114" s="175"/>
      <c r="D114" s="175"/>
      <c r="E114" s="74"/>
      <c r="F114" s="74"/>
      <c r="G114" s="175"/>
      <c r="H114" s="175"/>
      <c r="I114" s="74"/>
    </row>
    <row r="115" spans="2:9" x14ac:dyDescent="0.25">
      <c r="B115" s="74"/>
      <c r="C115" s="175"/>
      <c r="D115" s="175"/>
      <c r="E115" s="74"/>
      <c r="F115" s="74"/>
      <c r="G115" s="175"/>
      <c r="H115" s="175"/>
      <c r="I115" s="74"/>
    </row>
    <row r="116" spans="2:9" x14ac:dyDescent="0.25">
      <c r="B116" s="74"/>
      <c r="C116" s="175"/>
      <c r="D116" s="175"/>
      <c r="E116" s="74"/>
      <c r="F116" s="74"/>
      <c r="G116" s="175"/>
      <c r="H116" s="175"/>
      <c r="I116" s="74"/>
    </row>
    <row r="117" spans="2:9" x14ac:dyDescent="0.25">
      <c r="B117" s="74"/>
      <c r="C117" s="175"/>
      <c r="D117" s="175"/>
      <c r="E117" s="74"/>
      <c r="F117" s="74"/>
      <c r="G117" s="175"/>
      <c r="H117" s="175"/>
      <c r="I117" s="74"/>
    </row>
    <row r="118" spans="2:9" x14ac:dyDescent="0.25">
      <c r="B118" s="74"/>
      <c r="C118" s="175"/>
      <c r="D118" s="175"/>
      <c r="E118" s="74"/>
      <c r="F118" s="74"/>
      <c r="G118" s="175"/>
      <c r="H118" s="175"/>
      <c r="I118" s="74"/>
    </row>
    <row r="119" spans="2:9" x14ac:dyDescent="0.25">
      <c r="B119" s="74"/>
      <c r="C119" s="175"/>
      <c r="D119" s="175"/>
      <c r="E119" s="74"/>
      <c r="F119" s="74"/>
      <c r="G119" s="175"/>
      <c r="H119" s="175"/>
      <c r="I119" s="74"/>
    </row>
    <row r="120" spans="2:9" x14ac:dyDescent="0.25">
      <c r="B120" s="74"/>
      <c r="C120" s="175"/>
      <c r="D120" s="175"/>
      <c r="E120" s="74"/>
      <c r="F120" s="74"/>
      <c r="G120" s="175"/>
      <c r="H120" s="175"/>
      <c r="I120" s="74"/>
    </row>
    <row r="121" spans="2:9" x14ac:dyDescent="0.25">
      <c r="B121" s="74"/>
      <c r="C121" s="175"/>
      <c r="D121" s="175"/>
      <c r="E121" s="74"/>
      <c r="F121" s="74"/>
      <c r="G121" s="175"/>
      <c r="H121" s="175"/>
      <c r="I121" s="74"/>
    </row>
    <row r="122" spans="2:9" x14ac:dyDescent="0.25">
      <c r="B122" s="74"/>
      <c r="C122" s="175"/>
      <c r="D122" s="175"/>
      <c r="E122" s="74"/>
      <c r="F122" s="74"/>
      <c r="G122" s="175"/>
      <c r="H122" s="175"/>
      <c r="I122" s="74"/>
    </row>
    <row r="123" spans="2:9" x14ac:dyDescent="0.25">
      <c r="B123" s="74"/>
      <c r="C123" s="175"/>
      <c r="D123" s="175"/>
      <c r="E123" s="74"/>
      <c r="F123" s="74"/>
      <c r="G123" s="175"/>
      <c r="H123" s="175"/>
      <c r="I123" s="74"/>
    </row>
    <row r="124" spans="2:9" x14ac:dyDescent="0.25">
      <c r="B124" s="74"/>
      <c r="C124" s="175"/>
      <c r="D124" s="175"/>
      <c r="E124" s="74"/>
      <c r="F124" s="74"/>
      <c r="G124" s="175"/>
      <c r="H124" s="175"/>
      <c r="I124" s="74"/>
    </row>
    <row r="125" spans="2:9" x14ac:dyDescent="0.25">
      <c r="B125" s="74"/>
      <c r="C125" s="175"/>
      <c r="D125" s="175"/>
      <c r="E125" s="74"/>
      <c r="F125" s="74"/>
      <c r="G125" s="175"/>
      <c r="H125" s="175"/>
      <c r="I125" s="74"/>
    </row>
    <row r="126" spans="2:9" x14ac:dyDescent="0.25">
      <c r="B126" s="74"/>
      <c r="C126" s="175"/>
      <c r="D126" s="175"/>
      <c r="E126" s="74"/>
      <c r="F126" s="74"/>
      <c r="G126" s="175"/>
      <c r="H126" s="175"/>
      <c r="I126" s="74"/>
    </row>
    <row r="127" spans="2:9" x14ac:dyDescent="0.25">
      <c r="B127" s="74"/>
      <c r="C127" s="175"/>
      <c r="D127" s="175"/>
      <c r="E127" s="74"/>
      <c r="F127" s="74"/>
      <c r="G127" s="175"/>
      <c r="H127" s="175"/>
      <c r="I127" s="74"/>
    </row>
    <row r="128" spans="2:9" x14ac:dyDescent="0.25">
      <c r="B128" s="74"/>
      <c r="C128" s="175"/>
      <c r="D128" s="175"/>
      <c r="E128" s="74"/>
      <c r="F128" s="74"/>
      <c r="G128" s="175"/>
      <c r="H128" s="175"/>
      <c r="I128" s="74"/>
    </row>
    <row r="129" spans="2:9" x14ac:dyDescent="0.25">
      <c r="B129" s="74"/>
      <c r="C129" s="175"/>
      <c r="D129" s="175"/>
      <c r="E129" s="74"/>
      <c r="F129" s="74"/>
      <c r="G129" s="175"/>
      <c r="H129" s="175"/>
      <c r="I129" s="74"/>
    </row>
    <row r="130" spans="2:9" x14ac:dyDescent="0.25">
      <c r="B130" s="74"/>
      <c r="C130" s="175"/>
      <c r="D130" s="175"/>
      <c r="E130" s="74"/>
      <c r="F130" s="74"/>
      <c r="G130" s="175"/>
      <c r="H130" s="175"/>
      <c r="I130" s="74"/>
    </row>
    <row r="131" spans="2:9" x14ac:dyDescent="0.25">
      <c r="B131" s="74"/>
      <c r="C131" s="175"/>
      <c r="D131" s="175"/>
      <c r="E131" s="74"/>
      <c r="F131" s="74"/>
      <c r="G131" s="175"/>
      <c r="H131" s="175"/>
      <c r="I131" s="74"/>
    </row>
    <row r="132" spans="2:9" x14ac:dyDescent="0.25">
      <c r="B132" s="74"/>
      <c r="C132" s="175"/>
      <c r="D132" s="175"/>
      <c r="E132" s="74"/>
      <c r="F132" s="74"/>
      <c r="G132" s="175"/>
      <c r="H132" s="175"/>
      <c r="I132" s="74"/>
    </row>
    <row r="133" spans="2:9" x14ac:dyDescent="0.25">
      <c r="B133" s="74"/>
      <c r="C133" s="175"/>
      <c r="D133" s="175"/>
      <c r="E133" s="74"/>
      <c r="F133" s="74"/>
      <c r="G133" s="175"/>
      <c r="H133" s="175"/>
      <c r="I133" s="74"/>
    </row>
    <row r="134" spans="2:9" x14ac:dyDescent="0.25">
      <c r="B134" s="74"/>
      <c r="C134" s="175"/>
      <c r="D134" s="175"/>
      <c r="E134" s="74"/>
      <c r="F134" s="74"/>
      <c r="G134" s="175"/>
      <c r="H134" s="175"/>
      <c r="I134" s="74"/>
    </row>
    <row r="135" spans="2:9" x14ac:dyDescent="0.25">
      <c r="B135" s="74"/>
      <c r="C135" s="175"/>
      <c r="D135" s="175"/>
      <c r="E135" s="74"/>
      <c r="F135" s="74"/>
      <c r="G135" s="175"/>
      <c r="H135" s="175"/>
      <c r="I135" s="74"/>
    </row>
    <row r="136" spans="2:9" x14ac:dyDescent="0.25">
      <c r="B136" s="74"/>
      <c r="C136" s="175"/>
      <c r="D136" s="175"/>
      <c r="E136" s="74"/>
      <c r="F136" s="74"/>
      <c r="G136" s="175"/>
      <c r="H136" s="175"/>
      <c r="I136" s="74"/>
    </row>
    <row r="137" spans="2:9" x14ac:dyDescent="0.25">
      <c r="B137" s="74"/>
      <c r="C137" s="175"/>
      <c r="D137" s="175"/>
      <c r="E137" s="74"/>
      <c r="F137" s="74"/>
      <c r="G137" s="175"/>
      <c r="H137" s="175"/>
      <c r="I137" s="74"/>
    </row>
    <row r="138" spans="2:9" x14ac:dyDescent="0.25">
      <c r="B138" s="74"/>
      <c r="C138" s="175"/>
      <c r="D138" s="175"/>
      <c r="E138" s="74"/>
      <c r="F138" s="74"/>
      <c r="G138" s="175"/>
      <c r="H138" s="175"/>
      <c r="I138" s="74"/>
    </row>
    <row r="139" spans="2:9" x14ac:dyDescent="0.25">
      <c r="B139" s="74"/>
      <c r="C139" s="175"/>
      <c r="D139" s="175"/>
      <c r="E139" s="74"/>
      <c r="F139" s="74"/>
      <c r="G139" s="175"/>
      <c r="H139" s="175"/>
      <c r="I139" s="74"/>
    </row>
    <row r="140" spans="2:9" x14ac:dyDescent="0.25">
      <c r="B140" s="74"/>
      <c r="C140" s="175"/>
      <c r="D140" s="175"/>
      <c r="E140" s="74"/>
      <c r="F140" s="74"/>
      <c r="G140" s="175"/>
      <c r="H140" s="175"/>
      <c r="I140" s="74"/>
    </row>
    <row r="141" spans="2:9" x14ac:dyDescent="0.25">
      <c r="B141" s="74"/>
      <c r="C141" s="175"/>
      <c r="D141" s="175"/>
      <c r="E141" s="74"/>
      <c r="F141" s="74"/>
      <c r="G141" s="175"/>
      <c r="H141" s="175"/>
      <c r="I141" s="74"/>
    </row>
    <row r="142" spans="2:9" x14ac:dyDescent="0.25">
      <c r="B142" s="74"/>
      <c r="C142" s="175"/>
      <c r="D142" s="175"/>
      <c r="E142" s="74"/>
      <c r="F142" s="74"/>
      <c r="G142" s="175"/>
      <c r="H142" s="175"/>
      <c r="I142" s="74"/>
    </row>
    <row r="143" spans="2:9" x14ac:dyDescent="0.25">
      <c r="B143" s="74"/>
      <c r="C143" s="175"/>
      <c r="D143" s="175"/>
      <c r="E143" s="74"/>
      <c r="F143" s="74"/>
      <c r="G143" s="175"/>
      <c r="H143" s="175"/>
      <c r="I143" s="74"/>
    </row>
    <row r="144" spans="2:9" x14ac:dyDescent="0.25">
      <c r="B144" s="74"/>
      <c r="C144" s="175"/>
      <c r="D144" s="175"/>
      <c r="E144" s="74"/>
      <c r="F144" s="74"/>
      <c r="G144" s="175"/>
      <c r="H144" s="175"/>
      <c r="I144" s="74"/>
    </row>
    <row r="145" spans="2:9" x14ac:dyDescent="0.25">
      <c r="B145" s="74"/>
      <c r="C145" s="175"/>
      <c r="D145" s="175"/>
      <c r="E145" s="74"/>
      <c r="F145" s="74"/>
      <c r="G145" s="175"/>
      <c r="H145" s="175"/>
      <c r="I145" s="74"/>
    </row>
    <row r="146" spans="2:9" x14ac:dyDescent="0.25">
      <c r="B146" s="74"/>
      <c r="C146" s="175"/>
      <c r="D146" s="175"/>
      <c r="E146" s="74"/>
      <c r="F146" s="74"/>
      <c r="G146" s="175"/>
      <c r="H146" s="175"/>
      <c r="I146" s="74"/>
    </row>
    <row r="147" spans="2:9" x14ac:dyDescent="0.25">
      <c r="B147" s="74"/>
      <c r="C147" s="175"/>
      <c r="D147" s="175"/>
      <c r="E147" s="74"/>
      <c r="F147" s="74"/>
      <c r="G147" s="175"/>
      <c r="H147" s="175"/>
      <c r="I147" s="74"/>
    </row>
    <row r="148" spans="2:9" x14ac:dyDescent="0.25">
      <c r="B148" s="74"/>
      <c r="C148" s="175"/>
      <c r="D148" s="175"/>
      <c r="E148" s="74"/>
      <c r="F148" s="74"/>
      <c r="G148" s="175"/>
      <c r="H148" s="175"/>
      <c r="I148" s="74"/>
    </row>
    <row r="149" spans="2:9" x14ac:dyDescent="0.25">
      <c r="B149" s="74"/>
      <c r="C149" s="175"/>
      <c r="D149" s="175"/>
      <c r="E149" s="74"/>
      <c r="F149" s="74"/>
      <c r="G149" s="175"/>
      <c r="H149" s="175"/>
      <c r="I149" s="74"/>
    </row>
    <row r="150" spans="2:9" x14ac:dyDescent="0.25">
      <c r="B150" s="74"/>
      <c r="C150" s="175"/>
      <c r="D150" s="175"/>
      <c r="E150" s="74"/>
      <c r="F150" s="74"/>
      <c r="G150" s="175"/>
      <c r="H150" s="175"/>
      <c r="I150" s="74"/>
    </row>
    <row r="151" spans="2:9" x14ac:dyDescent="0.25">
      <c r="B151" s="74"/>
      <c r="C151" s="175"/>
      <c r="D151" s="175"/>
      <c r="E151" s="74"/>
      <c r="F151" s="74"/>
      <c r="G151" s="175"/>
      <c r="H151" s="175"/>
      <c r="I151" s="74"/>
    </row>
    <row r="152" spans="2:9" x14ac:dyDescent="0.25">
      <c r="B152" s="74"/>
      <c r="C152" s="175"/>
      <c r="D152" s="175"/>
      <c r="E152" s="74"/>
      <c r="F152" s="74"/>
      <c r="G152" s="175"/>
      <c r="H152" s="175"/>
      <c r="I152" s="74"/>
    </row>
    <row r="153" spans="2:9" x14ac:dyDescent="0.25">
      <c r="B153" s="74"/>
      <c r="C153" s="175"/>
      <c r="D153" s="175"/>
      <c r="E153" s="74"/>
      <c r="F153" s="74"/>
      <c r="G153" s="175"/>
      <c r="H153" s="175"/>
      <c r="I153" s="74"/>
    </row>
    <row r="154" spans="2:9" x14ac:dyDescent="0.25">
      <c r="B154" s="74"/>
      <c r="C154" s="175"/>
      <c r="D154" s="175"/>
      <c r="E154" s="74"/>
      <c r="F154" s="74"/>
      <c r="G154" s="175"/>
      <c r="H154" s="175"/>
      <c r="I154" s="74"/>
    </row>
    <row r="155" spans="2:9" x14ac:dyDescent="0.25">
      <c r="B155" s="74"/>
      <c r="C155" s="175"/>
      <c r="D155" s="175"/>
      <c r="E155" s="74"/>
      <c r="F155" s="74"/>
      <c r="G155" s="175"/>
      <c r="H155" s="175"/>
      <c r="I155" s="74"/>
    </row>
    <row r="156" spans="2:9" x14ac:dyDescent="0.25">
      <c r="B156" s="74"/>
      <c r="C156" s="175"/>
      <c r="D156" s="175"/>
      <c r="E156" s="74"/>
      <c r="F156" s="74"/>
      <c r="G156" s="175"/>
      <c r="H156" s="175"/>
      <c r="I156" s="74"/>
    </row>
    <row r="157" spans="2:9" x14ac:dyDescent="0.25">
      <c r="B157" s="74"/>
      <c r="C157" s="175"/>
      <c r="D157" s="175"/>
      <c r="E157" s="74"/>
      <c r="F157" s="74"/>
      <c r="G157" s="175"/>
      <c r="H157" s="175"/>
      <c r="I157" s="74"/>
    </row>
    <row r="158" spans="2:9" x14ac:dyDescent="0.25">
      <c r="B158" s="74"/>
      <c r="C158" s="175"/>
      <c r="D158" s="175"/>
      <c r="E158" s="74"/>
      <c r="F158" s="74"/>
      <c r="G158" s="175"/>
      <c r="H158" s="175"/>
      <c r="I158" s="74"/>
    </row>
    <row r="159" spans="2:9" x14ac:dyDescent="0.25">
      <c r="B159" s="74"/>
      <c r="C159" s="175"/>
      <c r="D159" s="175"/>
      <c r="E159" s="74"/>
      <c r="F159" s="74"/>
      <c r="G159" s="175"/>
      <c r="H159" s="175"/>
      <c r="I159" s="74"/>
    </row>
    <row r="160" spans="2:9" x14ac:dyDescent="0.25">
      <c r="B160" s="74"/>
      <c r="C160" s="175"/>
      <c r="D160" s="175"/>
      <c r="E160" s="74"/>
      <c r="F160" s="74"/>
      <c r="G160" s="175"/>
      <c r="H160" s="175"/>
      <c r="I160" s="74"/>
    </row>
    <row r="161" spans="2:9" x14ac:dyDescent="0.25">
      <c r="B161" s="74"/>
      <c r="C161" s="175"/>
      <c r="D161" s="175"/>
      <c r="E161" s="74"/>
      <c r="F161" s="74"/>
      <c r="G161" s="175"/>
      <c r="H161" s="175"/>
      <c r="I161" s="74"/>
    </row>
    <row r="162" spans="2:9" x14ac:dyDescent="0.25">
      <c r="B162" s="74"/>
      <c r="C162" s="175"/>
      <c r="D162" s="175"/>
      <c r="E162" s="74"/>
      <c r="F162" s="74"/>
      <c r="G162" s="175"/>
      <c r="H162" s="175"/>
      <c r="I162" s="74"/>
    </row>
    <row r="163" spans="2:9" x14ac:dyDescent="0.25">
      <c r="B163" s="74"/>
      <c r="C163" s="175"/>
      <c r="D163" s="175"/>
      <c r="E163" s="74"/>
      <c r="F163" s="74"/>
      <c r="G163" s="175"/>
      <c r="H163" s="175"/>
      <c r="I163" s="74"/>
    </row>
    <row r="164" spans="2:9" x14ac:dyDescent="0.25">
      <c r="B164" s="74"/>
      <c r="C164" s="175"/>
      <c r="D164" s="175"/>
      <c r="E164" s="74"/>
      <c r="F164" s="74"/>
      <c r="G164" s="175"/>
      <c r="H164" s="175"/>
      <c r="I164" s="74"/>
    </row>
    <row r="165" spans="2:9" x14ac:dyDescent="0.25">
      <c r="B165" s="74"/>
      <c r="C165" s="175"/>
      <c r="D165" s="175"/>
      <c r="E165" s="74"/>
      <c r="F165" s="74"/>
      <c r="G165" s="175"/>
      <c r="H165" s="175"/>
      <c r="I165" s="74"/>
    </row>
    <row r="166" spans="2:9" x14ac:dyDescent="0.25">
      <c r="B166" s="74"/>
      <c r="C166" s="175"/>
      <c r="D166" s="175"/>
      <c r="E166" s="74"/>
      <c r="F166" s="74"/>
      <c r="G166" s="175"/>
      <c r="H166" s="175"/>
      <c r="I166" s="74"/>
    </row>
    <row r="167" spans="2:9" x14ac:dyDescent="0.25">
      <c r="B167" s="74"/>
      <c r="C167" s="175"/>
      <c r="D167" s="175"/>
      <c r="E167" s="74"/>
      <c r="F167" s="74"/>
      <c r="G167" s="175"/>
      <c r="H167" s="175"/>
      <c r="I167" s="74"/>
    </row>
    <row r="168" spans="2:9" x14ac:dyDescent="0.25">
      <c r="B168" s="74"/>
      <c r="C168" s="175"/>
      <c r="D168" s="175"/>
      <c r="E168" s="74"/>
      <c r="F168" s="74"/>
      <c r="G168" s="175"/>
      <c r="H168" s="175"/>
      <c r="I168" s="74"/>
    </row>
    <row r="169" spans="2:9" x14ac:dyDescent="0.25">
      <c r="B169" s="74"/>
      <c r="C169" s="175"/>
      <c r="D169" s="175"/>
      <c r="E169" s="74"/>
      <c r="F169" s="74"/>
      <c r="G169" s="175"/>
      <c r="H169" s="175"/>
      <c r="I169" s="74"/>
    </row>
    <row r="170" spans="2:9" x14ac:dyDescent="0.25">
      <c r="B170" s="74"/>
      <c r="C170" s="175"/>
      <c r="D170" s="175"/>
      <c r="E170" s="74"/>
      <c r="F170" s="74"/>
      <c r="G170" s="175"/>
      <c r="H170" s="175"/>
      <c r="I170" s="74"/>
    </row>
    <row r="171" spans="2:9" x14ac:dyDescent="0.25">
      <c r="B171" s="74"/>
      <c r="C171" s="175"/>
      <c r="D171" s="175"/>
      <c r="E171" s="74"/>
      <c r="F171" s="74"/>
      <c r="G171" s="175"/>
      <c r="H171" s="175"/>
      <c r="I171" s="74"/>
    </row>
    <row r="172" spans="2:9" x14ac:dyDescent="0.25">
      <c r="B172" s="74"/>
      <c r="C172" s="175"/>
      <c r="D172" s="175"/>
      <c r="E172" s="74"/>
      <c r="F172" s="74"/>
      <c r="G172" s="175"/>
      <c r="H172" s="175"/>
      <c r="I172" s="74"/>
    </row>
    <row r="173" spans="2:9" x14ac:dyDescent="0.25">
      <c r="B173" s="74"/>
      <c r="C173" s="175"/>
      <c r="D173" s="175"/>
      <c r="E173" s="74"/>
      <c r="F173" s="74"/>
      <c r="G173" s="175"/>
      <c r="H173" s="175"/>
      <c r="I173" s="74"/>
    </row>
    <row r="174" spans="2:9" x14ac:dyDescent="0.25">
      <c r="B174" s="74"/>
      <c r="C174" s="175"/>
      <c r="D174" s="175"/>
      <c r="E174" s="74"/>
      <c r="F174" s="74"/>
      <c r="G174" s="175"/>
      <c r="H174" s="175"/>
      <c r="I174" s="74"/>
    </row>
    <row r="175" spans="2:9" x14ac:dyDescent="0.25">
      <c r="B175" s="74"/>
      <c r="C175" s="175"/>
      <c r="D175" s="175"/>
      <c r="E175" s="74"/>
      <c r="F175" s="74"/>
      <c r="G175" s="175"/>
      <c r="H175" s="175"/>
      <c r="I175" s="74"/>
    </row>
    <row r="176" spans="2:9" x14ac:dyDescent="0.25">
      <c r="B176" s="74"/>
      <c r="C176" s="175"/>
      <c r="D176" s="175"/>
      <c r="E176" s="74"/>
      <c r="F176" s="74"/>
      <c r="G176" s="175"/>
      <c r="H176" s="175"/>
      <c r="I176" s="74"/>
    </row>
    <row r="177" spans="2:9" x14ac:dyDescent="0.25">
      <c r="B177" s="74"/>
      <c r="C177" s="175"/>
      <c r="D177" s="175"/>
      <c r="E177" s="74"/>
      <c r="F177" s="74"/>
      <c r="G177" s="175"/>
      <c r="H177" s="175"/>
      <c r="I177" s="74"/>
    </row>
    <row r="178" spans="2:9" x14ac:dyDescent="0.25">
      <c r="B178" s="74"/>
      <c r="C178" s="175"/>
      <c r="D178" s="175"/>
      <c r="E178" s="74"/>
      <c r="F178" s="74"/>
      <c r="G178" s="175"/>
      <c r="H178" s="175"/>
      <c r="I178" s="74"/>
    </row>
    <row r="179" spans="2:9" x14ac:dyDescent="0.25">
      <c r="B179" s="74"/>
      <c r="C179" s="175"/>
      <c r="D179" s="175"/>
      <c r="E179" s="74"/>
      <c r="F179" s="74"/>
      <c r="G179" s="175"/>
      <c r="H179" s="175"/>
      <c r="I179" s="74"/>
    </row>
    <row r="180" spans="2:9" x14ac:dyDescent="0.25">
      <c r="B180" s="74"/>
      <c r="C180" s="175"/>
      <c r="D180" s="175"/>
      <c r="E180" s="74"/>
      <c r="F180" s="74"/>
      <c r="G180" s="175"/>
      <c r="H180" s="175"/>
      <c r="I180" s="74"/>
    </row>
    <row r="181" spans="2:9" x14ac:dyDescent="0.25">
      <c r="B181" s="74"/>
      <c r="C181" s="175"/>
      <c r="D181" s="175"/>
      <c r="E181" s="74"/>
      <c r="F181" s="74"/>
      <c r="G181" s="175"/>
      <c r="H181" s="175"/>
      <c r="I181" s="74"/>
    </row>
    <row r="182" spans="2:9" x14ac:dyDescent="0.25">
      <c r="B182" s="74"/>
      <c r="C182" s="175"/>
      <c r="D182" s="175"/>
      <c r="E182" s="74"/>
      <c r="F182" s="74"/>
      <c r="G182" s="175"/>
      <c r="H182" s="175"/>
      <c r="I182" s="74"/>
    </row>
    <row r="183" spans="2:9" x14ac:dyDescent="0.25">
      <c r="B183" s="74"/>
      <c r="C183" s="175"/>
      <c r="D183" s="175"/>
      <c r="E183" s="74"/>
      <c r="F183" s="74"/>
      <c r="G183" s="175"/>
      <c r="H183" s="175"/>
      <c r="I183" s="74"/>
    </row>
    <row r="184" spans="2:9" x14ac:dyDescent="0.25">
      <c r="B184" s="74"/>
      <c r="C184" s="175"/>
      <c r="D184" s="175"/>
      <c r="E184" s="74"/>
      <c r="F184" s="74"/>
      <c r="G184" s="175"/>
      <c r="H184" s="175"/>
      <c r="I184" s="74"/>
    </row>
    <row r="185" spans="2:9" x14ac:dyDescent="0.25">
      <c r="B185" s="74"/>
      <c r="C185" s="175"/>
      <c r="D185" s="175"/>
      <c r="E185" s="74"/>
      <c r="F185" s="74"/>
      <c r="G185" s="175"/>
      <c r="H185" s="175"/>
      <c r="I185" s="74"/>
    </row>
    <row r="186" spans="2:9" x14ac:dyDescent="0.25">
      <c r="B186" s="74"/>
      <c r="C186" s="175"/>
      <c r="D186" s="175"/>
      <c r="E186" s="74"/>
      <c r="F186" s="74"/>
      <c r="G186" s="175"/>
      <c r="H186" s="175"/>
      <c r="I186" s="74"/>
    </row>
    <row r="187" spans="2:9" x14ac:dyDescent="0.25">
      <c r="B187" s="74"/>
      <c r="C187" s="175"/>
      <c r="D187" s="175"/>
      <c r="E187" s="74"/>
      <c r="F187" s="74"/>
      <c r="G187" s="175"/>
      <c r="H187" s="175"/>
      <c r="I187" s="74"/>
    </row>
    <row r="188" spans="2:9" x14ac:dyDescent="0.25">
      <c r="B188" s="74"/>
      <c r="C188" s="175"/>
      <c r="D188" s="175"/>
      <c r="E188" s="74"/>
      <c r="F188" s="74"/>
      <c r="G188" s="175"/>
      <c r="H188" s="175"/>
      <c r="I188" s="74"/>
    </row>
    <row r="189" spans="2:9" x14ac:dyDescent="0.25">
      <c r="B189" s="74"/>
      <c r="C189" s="175"/>
      <c r="D189" s="175"/>
      <c r="E189" s="74"/>
      <c r="F189" s="74"/>
      <c r="G189" s="175"/>
      <c r="H189" s="175"/>
      <c r="I189" s="74"/>
    </row>
    <row r="190" spans="2:9" x14ac:dyDescent="0.25">
      <c r="B190" s="74"/>
      <c r="C190" s="175"/>
      <c r="D190" s="175"/>
      <c r="E190" s="74"/>
      <c r="F190" s="74"/>
      <c r="G190" s="175"/>
      <c r="H190" s="175"/>
      <c r="I190" s="74"/>
    </row>
    <row r="191" spans="2:9" x14ac:dyDescent="0.25">
      <c r="B191" s="74"/>
      <c r="C191" s="175"/>
      <c r="D191" s="175"/>
      <c r="E191" s="74"/>
      <c r="F191" s="74"/>
      <c r="G191" s="175"/>
      <c r="H191" s="175"/>
      <c r="I191" s="74"/>
    </row>
    <row r="192" spans="2:9" x14ac:dyDescent="0.25">
      <c r="B192" s="74"/>
      <c r="C192" s="175"/>
      <c r="D192" s="175"/>
      <c r="E192" s="74"/>
      <c r="F192" s="74"/>
      <c r="G192" s="175"/>
      <c r="H192" s="175"/>
      <c r="I192" s="74"/>
    </row>
    <row r="193" spans="2:9" x14ac:dyDescent="0.25">
      <c r="B193" s="74"/>
      <c r="C193" s="175"/>
      <c r="D193" s="175"/>
      <c r="E193" s="74"/>
      <c r="F193" s="74"/>
      <c r="G193" s="175"/>
      <c r="H193" s="175"/>
      <c r="I193" s="74"/>
    </row>
    <row r="194" spans="2:9" x14ac:dyDescent="0.25">
      <c r="B194" s="74"/>
      <c r="C194" s="175"/>
      <c r="D194" s="175"/>
      <c r="E194" s="74"/>
      <c r="F194" s="74"/>
      <c r="G194" s="175"/>
      <c r="H194" s="175"/>
      <c r="I194" s="74"/>
    </row>
    <row r="195" spans="2:9" x14ac:dyDescent="0.25">
      <c r="B195" s="74"/>
      <c r="C195" s="175"/>
      <c r="D195" s="175"/>
      <c r="E195" s="74"/>
      <c r="F195" s="74"/>
      <c r="G195" s="175"/>
      <c r="H195" s="175"/>
      <c r="I195" s="74"/>
    </row>
    <row r="196" spans="2:9" x14ac:dyDescent="0.25">
      <c r="B196" s="74"/>
      <c r="C196" s="175"/>
      <c r="D196" s="175"/>
      <c r="E196" s="74"/>
      <c r="F196" s="74"/>
      <c r="G196" s="175"/>
      <c r="H196" s="175"/>
      <c r="I196" s="74"/>
    </row>
    <row r="197" spans="2:9" x14ac:dyDescent="0.25">
      <c r="B197" s="74"/>
      <c r="C197" s="175"/>
      <c r="D197" s="175"/>
      <c r="E197" s="74"/>
      <c r="F197" s="74"/>
      <c r="G197" s="175"/>
      <c r="H197" s="175"/>
      <c r="I197" s="74"/>
    </row>
    <row r="198" spans="2:9" x14ac:dyDescent="0.25">
      <c r="B198" s="74"/>
      <c r="C198" s="175"/>
      <c r="D198" s="175"/>
      <c r="E198" s="74"/>
      <c r="F198" s="74"/>
      <c r="G198" s="175"/>
      <c r="H198" s="175"/>
      <c r="I198" s="74"/>
    </row>
    <row r="199" spans="2:9" x14ac:dyDescent="0.25">
      <c r="B199" s="74"/>
      <c r="C199" s="175"/>
      <c r="D199" s="175"/>
      <c r="E199" s="74"/>
      <c r="F199" s="74"/>
      <c r="G199" s="175"/>
      <c r="H199" s="175"/>
      <c r="I199" s="74"/>
    </row>
    <row r="200" spans="2:9" x14ac:dyDescent="0.25">
      <c r="B200" s="74"/>
      <c r="C200" s="175"/>
      <c r="D200" s="175"/>
      <c r="E200" s="74"/>
      <c r="F200" s="74"/>
      <c r="G200" s="175"/>
      <c r="H200" s="175"/>
      <c r="I200" s="74"/>
    </row>
    <row r="201" spans="2:9" x14ac:dyDescent="0.25">
      <c r="B201" s="74"/>
      <c r="C201" s="175"/>
      <c r="D201" s="175"/>
      <c r="E201" s="74"/>
      <c r="F201" s="74"/>
      <c r="G201" s="175"/>
      <c r="H201" s="175"/>
      <c r="I201" s="74"/>
    </row>
    <row r="202" spans="2:9" x14ac:dyDescent="0.25">
      <c r="B202" s="74"/>
      <c r="C202" s="175"/>
      <c r="D202" s="175"/>
      <c r="E202" s="74"/>
      <c r="F202" s="74"/>
      <c r="G202" s="175"/>
      <c r="H202" s="175"/>
      <c r="I202" s="74"/>
    </row>
    <row r="203" spans="2:9" x14ac:dyDescent="0.25">
      <c r="B203" s="74"/>
      <c r="C203" s="175"/>
      <c r="D203" s="175"/>
      <c r="E203" s="74"/>
      <c r="F203" s="74"/>
      <c r="G203" s="175"/>
      <c r="H203" s="175"/>
      <c r="I203" s="74"/>
    </row>
    <row r="204" spans="2:9" x14ac:dyDescent="0.25">
      <c r="B204" s="74"/>
      <c r="C204" s="175"/>
      <c r="D204" s="175"/>
      <c r="E204" s="74"/>
      <c r="F204" s="74"/>
      <c r="G204" s="175"/>
      <c r="H204" s="175"/>
      <c r="I204" s="74"/>
    </row>
    <row r="205" spans="2:9" x14ac:dyDescent="0.25">
      <c r="B205" s="74"/>
      <c r="C205" s="175"/>
      <c r="D205" s="175"/>
      <c r="E205" s="74"/>
      <c r="F205" s="74"/>
      <c r="G205" s="175"/>
      <c r="H205" s="175"/>
      <c r="I205" s="74"/>
    </row>
    <row r="206" spans="2:9" x14ac:dyDescent="0.25">
      <c r="B206" s="74"/>
      <c r="C206" s="175"/>
      <c r="D206" s="175"/>
      <c r="E206" s="74"/>
      <c r="F206" s="74"/>
      <c r="G206" s="175"/>
      <c r="H206" s="175"/>
      <c r="I206" s="74"/>
    </row>
    <row r="207" spans="2:9" x14ac:dyDescent="0.25">
      <c r="B207" s="74"/>
      <c r="C207" s="175"/>
      <c r="D207" s="175"/>
      <c r="E207" s="74"/>
      <c r="F207" s="74"/>
      <c r="G207" s="175"/>
      <c r="H207" s="175"/>
      <c r="I207" s="74"/>
    </row>
    <row r="208" spans="2:9" x14ac:dyDescent="0.25">
      <c r="B208" s="74"/>
      <c r="C208" s="175"/>
      <c r="D208" s="175"/>
      <c r="E208" s="74"/>
      <c r="F208" s="74"/>
      <c r="G208" s="175"/>
      <c r="H208" s="175"/>
      <c r="I208" s="74"/>
    </row>
    <row r="209" spans="2:9" x14ac:dyDescent="0.25">
      <c r="B209" s="74"/>
      <c r="C209" s="175"/>
      <c r="D209" s="175"/>
      <c r="E209" s="74"/>
      <c r="F209" s="74"/>
      <c r="G209" s="175"/>
      <c r="H209" s="175"/>
      <c r="I209" s="74"/>
    </row>
    <row r="210" spans="2:9" x14ac:dyDescent="0.25">
      <c r="B210" s="74"/>
      <c r="C210" s="175"/>
      <c r="D210" s="175"/>
      <c r="E210" s="74"/>
      <c r="F210" s="74"/>
      <c r="G210" s="175"/>
      <c r="H210" s="175"/>
      <c r="I210" s="74"/>
    </row>
    <row r="211" spans="2:9" x14ac:dyDescent="0.25">
      <c r="B211" s="74"/>
      <c r="C211" s="175"/>
      <c r="D211" s="175"/>
      <c r="E211" s="74"/>
      <c r="F211" s="74"/>
      <c r="G211" s="175"/>
      <c r="H211" s="175"/>
      <c r="I211" s="74"/>
    </row>
    <row r="212" spans="2:9" x14ac:dyDescent="0.25">
      <c r="B212" s="74"/>
      <c r="C212" s="175"/>
      <c r="D212" s="175"/>
      <c r="E212" s="74"/>
      <c r="F212" s="74"/>
      <c r="G212" s="175"/>
      <c r="H212" s="175"/>
      <c r="I212" s="74"/>
    </row>
    <row r="213" spans="2:9" x14ac:dyDescent="0.25">
      <c r="B213" s="74"/>
      <c r="C213" s="175"/>
      <c r="D213" s="175"/>
      <c r="E213" s="74"/>
      <c r="F213" s="74"/>
      <c r="G213" s="175"/>
      <c r="H213" s="175"/>
      <c r="I213" s="74"/>
    </row>
    <row r="214" spans="2:9" x14ac:dyDescent="0.25">
      <c r="B214" s="74"/>
      <c r="C214" s="175"/>
      <c r="D214" s="175"/>
      <c r="E214" s="74"/>
      <c r="F214" s="74"/>
      <c r="G214" s="175"/>
      <c r="H214" s="175"/>
      <c r="I214" s="74"/>
    </row>
    <row r="215" spans="2:9" x14ac:dyDescent="0.25">
      <c r="B215" s="74"/>
      <c r="C215" s="175"/>
      <c r="D215" s="175"/>
      <c r="E215" s="74"/>
      <c r="F215" s="74"/>
      <c r="G215" s="175"/>
      <c r="H215" s="175"/>
      <c r="I215" s="74"/>
    </row>
    <row r="216" spans="2:9" x14ac:dyDescent="0.25">
      <c r="B216" s="74"/>
      <c r="C216" s="175"/>
      <c r="D216" s="175"/>
      <c r="E216" s="74"/>
      <c r="F216" s="74"/>
      <c r="G216" s="175"/>
      <c r="H216" s="175"/>
      <c r="I216" s="74"/>
    </row>
  </sheetData>
  <mergeCells count="6">
    <mergeCell ref="AH54:AM54"/>
    <mergeCell ref="AY59:BA59"/>
    <mergeCell ref="J2:L2"/>
    <mergeCell ref="AH33:AM33"/>
    <mergeCell ref="AO52:AS52"/>
    <mergeCell ref="AT52:AW52"/>
  </mergeCells>
  <pageMargins left="0.7" right="0.7" top="0.78740157499999996" bottom="0.78740157499999996" header="0.3" footer="0.3"/>
  <pageSetup paperSize="9" scale="7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EB4F-BEB7-4D88-B6CA-45F8493B51F4}">
  <sheetPr>
    <tabColor theme="6"/>
    <pageSetUpPr fitToPage="1"/>
  </sheetPr>
  <dimension ref="B2:BE215"/>
  <sheetViews>
    <sheetView showGridLines="0" zoomScaleNormal="100" workbookViewId="0"/>
  </sheetViews>
  <sheetFormatPr baseColWidth="10" defaultColWidth="11.25" defaultRowHeight="15.75" x14ac:dyDescent="0.25"/>
  <cols>
    <col min="1" max="1" width="3.625" style="205" customWidth="1"/>
    <col min="2" max="2" width="40.625" style="205" customWidth="1"/>
    <col min="3" max="4" width="18.625" style="406" customWidth="1"/>
    <col min="5" max="5" width="1.125" style="205" customWidth="1"/>
    <col min="6" max="6" width="40.625" style="205" customWidth="1"/>
    <col min="7" max="8" width="18.625" style="406" customWidth="1"/>
    <col min="9" max="9" width="11.25" style="205"/>
    <col min="10" max="10" width="29.625" style="205" customWidth="1"/>
    <col min="11" max="11" width="26.5" style="205" customWidth="1"/>
    <col min="12" max="12" width="26.25" style="205" customWidth="1"/>
    <col min="13" max="13" width="25.125" style="205" customWidth="1"/>
    <col min="14" max="14" width="17.75" style="205" customWidth="1"/>
    <col min="15" max="15" width="11.25" style="205"/>
    <col min="16" max="16" width="31.75" style="205" customWidth="1"/>
    <col min="17" max="24" width="13.625" style="205" customWidth="1"/>
    <col min="25" max="25" width="11.25" style="205"/>
    <col min="26" max="26" width="28.625" style="205" customWidth="1"/>
    <col min="27" max="28" width="15.625" style="205" customWidth="1"/>
    <col min="29" max="29" width="4.5" style="205" customWidth="1"/>
    <col min="30" max="30" width="26.25" style="205" customWidth="1"/>
    <col min="31" max="32" width="15.625" style="205" customWidth="1"/>
    <col min="33" max="33" width="19" style="205" customWidth="1"/>
    <col min="34" max="34" width="37.625" style="205" customWidth="1"/>
    <col min="35" max="35" width="31.125" style="205" customWidth="1"/>
    <col min="36" max="36" width="62.75" style="205" customWidth="1"/>
    <col min="37" max="37" width="20.25" style="205" customWidth="1"/>
    <col min="38" max="38" width="24.625" style="205" customWidth="1"/>
    <col min="39" max="39" width="27.5" style="205" customWidth="1"/>
    <col min="40" max="40" width="11.25" style="74"/>
    <col min="41" max="41" width="17.625" style="205" customWidth="1"/>
    <col min="42" max="49" width="13.625" style="205" customWidth="1"/>
    <col min="50" max="50" width="4.75" style="205" customWidth="1"/>
    <col min="51" max="51" width="51.625" style="205" customWidth="1"/>
    <col min="52" max="53" width="25.625" style="205" customWidth="1"/>
    <col min="54" max="16384" width="11.25" style="205"/>
  </cols>
  <sheetData>
    <row r="2" spans="2:57" ht="18.75" customHeight="1" thickBot="1" x14ac:dyDescent="0.3">
      <c r="B2" s="195" t="s">
        <v>344</v>
      </c>
      <c r="C2" s="624">
        <v>2021</v>
      </c>
      <c r="D2" s="624">
        <v>2022</v>
      </c>
      <c r="E2" s="712"/>
      <c r="F2" s="200"/>
      <c r="G2" s="624">
        <v>2021</v>
      </c>
      <c r="H2" s="624">
        <v>2022</v>
      </c>
      <c r="J2" s="812"/>
      <c r="K2" s="812"/>
      <c r="L2" s="812"/>
      <c r="M2" s="812"/>
      <c r="N2" s="812"/>
      <c r="AH2" s="74"/>
      <c r="AI2" s="74"/>
      <c r="AJ2" s="74"/>
      <c r="AK2" s="74"/>
      <c r="AL2" s="74"/>
      <c r="AM2" s="74"/>
      <c r="AO2" s="74"/>
      <c r="AP2" s="74"/>
      <c r="AQ2" s="74"/>
      <c r="AR2" s="74"/>
      <c r="AS2" s="74"/>
      <c r="AT2" s="74"/>
      <c r="AU2" s="74"/>
      <c r="AV2" s="74"/>
      <c r="AW2" s="74"/>
      <c r="AX2" s="74"/>
      <c r="AY2" s="74"/>
      <c r="AZ2" s="74"/>
      <c r="BA2" s="74"/>
      <c r="BB2" s="74"/>
      <c r="BC2" s="74"/>
      <c r="BD2" s="74"/>
      <c r="BE2" s="74"/>
    </row>
    <row r="3" spans="2:57" ht="18" customHeight="1" x14ac:dyDescent="0.25">
      <c r="B3" s="197" t="s">
        <v>63</v>
      </c>
      <c r="C3" s="194"/>
      <c r="D3" s="194"/>
      <c r="F3" s="197" t="s">
        <v>64</v>
      </c>
      <c r="G3" s="304"/>
      <c r="H3" s="304"/>
      <c r="J3" s="100"/>
      <c r="K3" s="27"/>
      <c r="L3" s="98"/>
      <c r="M3" s="98"/>
      <c r="N3" s="27"/>
      <c r="AH3" s="74"/>
      <c r="AI3" s="74"/>
      <c r="AJ3" s="74"/>
      <c r="AK3" s="74"/>
      <c r="AL3" s="74"/>
      <c r="AM3" s="74"/>
      <c r="AO3" s="74"/>
      <c r="AP3" s="74"/>
      <c r="AQ3" s="74"/>
      <c r="AR3" s="74"/>
      <c r="AS3" s="74"/>
      <c r="AT3" s="74"/>
      <c r="AU3" s="74"/>
      <c r="AV3" s="74"/>
      <c r="AW3" s="74"/>
      <c r="AX3" s="74"/>
      <c r="AY3" s="74"/>
      <c r="AZ3" s="74"/>
      <c r="BA3" s="74"/>
      <c r="BB3" s="74"/>
      <c r="BC3" s="74"/>
      <c r="BD3" s="74"/>
      <c r="BE3" s="74"/>
    </row>
    <row r="4" spans="2:57" ht="18" customHeight="1" x14ac:dyDescent="0.25">
      <c r="B4" s="198" t="s">
        <v>147</v>
      </c>
      <c r="C4" s="694">
        <v>62</v>
      </c>
      <c r="D4" s="694">
        <v>62.7</v>
      </c>
      <c r="F4" s="284" t="s">
        <v>136</v>
      </c>
      <c r="G4" s="694">
        <v>14</v>
      </c>
      <c r="H4" s="694">
        <v>13.8</v>
      </c>
      <c r="J4" s="100"/>
      <c r="K4" s="27"/>
      <c r="L4" s="98"/>
      <c r="M4" s="98"/>
      <c r="N4" s="27"/>
      <c r="AH4" s="74"/>
      <c r="AI4" s="74"/>
      <c r="AJ4" s="74"/>
      <c r="AK4" s="74"/>
      <c r="AL4" s="74"/>
      <c r="AM4" s="74"/>
      <c r="AO4" s="74"/>
      <c r="AP4" s="74"/>
      <c r="AQ4" s="74"/>
      <c r="AR4" s="74"/>
      <c r="AS4" s="74"/>
      <c r="AT4" s="74"/>
      <c r="AU4" s="74"/>
      <c r="AV4" s="74"/>
      <c r="AW4" s="74"/>
      <c r="AX4" s="74"/>
      <c r="AY4" s="74"/>
      <c r="AZ4" s="74"/>
      <c r="BA4" s="74"/>
      <c r="BB4" s="74"/>
      <c r="BC4" s="74"/>
      <c r="BD4" s="74"/>
      <c r="BE4" s="74"/>
    </row>
    <row r="5" spans="2:57" ht="18" customHeight="1" x14ac:dyDescent="0.25">
      <c r="B5" s="285" t="s">
        <v>137</v>
      </c>
      <c r="C5" s="698">
        <v>69</v>
      </c>
      <c r="D5" s="698">
        <v>69</v>
      </c>
      <c r="F5" s="284" t="s">
        <v>65</v>
      </c>
      <c r="G5" s="694"/>
      <c r="H5" s="694"/>
      <c r="J5" s="827"/>
      <c r="K5" s="27"/>
      <c r="L5" s="98"/>
      <c r="M5" s="98"/>
      <c r="N5" s="27"/>
      <c r="AH5" s="74"/>
      <c r="AI5" s="74"/>
      <c r="AJ5" s="74"/>
      <c r="AK5" s="74"/>
      <c r="AL5" s="74"/>
      <c r="AM5" s="74"/>
      <c r="AO5" s="74"/>
      <c r="AP5" s="74"/>
      <c r="AQ5" s="74"/>
      <c r="AR5" s="74"/>
      <c r="AS5" s="74"/>
      <c r="AT5" s="74"/>
      <c r="AU5" s="74"/>
      <c r="AV5" s="74"/>
      <c r="AW5" s="74"/>
      <c r="AX5" s="74"/>
      <c r="AY5" s="74"/>
      <c r="AZ5" s="74"/>
      <c r="BA5" s="74"/>
      <c r="BB5" s="74"/>
      <c r="BC5" s="74"/>
      <c r="BD5" s="74"/>
      <c r="BE5" s="74"/>
    </row>
    <row r="6" spans="2:57" ht="18" customHeight="1" x14ac:dyDescent="0.25">
      <c r="B6" s="198" t="s">
        <v>138</v>
      </c>
      <c r="C6" s="694"/>
      <c r="D6" s="694"/>
      <c r="F6" s="204" t="s">
        <v>329</v>
      </c>
      <c r="G6" s="695">
        <v>1.04</v>
      </c>
      <c r="H6" s="695">
        <v>1</v>
      </c>
      <c r="J6" s="313"/>
      <c r="K6" s="313"/>
      <c r="L6" s="313"/>
      <c r="M6" s="313"/>
      <c r="N6" s="313"/>
      <c r="AH6" s="74"/>
      <c r="AI6" s="74"/>
      <c r="AJ6" s="74"/>
      <c r="AK6" s="74"/>
      <c r="AL6" s="74"/>
      <c r="AM6" s="74"/>
      <c r="AO6" s="74"/>
      <c r="AP6" s="74"/>
      <c r="AQ6" s="74"/>
      <c r="AR6" s="74"/>
      <c r="AS6" s="74"/>
      <c r="AT6" s="74"/>
      <c r="AU6" s="74"/>
      <c r="AV6" s="74"/>
      <c r="AW6" s="74"/>
      <c r="AX6" s="74"/>
      <c r="AY6" s="74"/>
      <c r="AZ6" s="74"/>
      <c r="BA6" s="74"/>
      <c r="BB6" s="74"/>
      <c r="BC6" s="74"/>
      <c r="BD6" s="74"/>
      <c r="BE6" s="74"/>
    </row>
    <row r="7" spans="2:57" ht="18" customHeight="1" x14ac:dyDescent="0.25">
      <c r="B7" s="285" t="s">
        <v>137</v>
      </c>
      <c r="C7" s="694"/>
      <c r="D7" s="694"/>
      <c r="F7" s="404"/>
      <c r="G7" s="404"/>
      <c r="H7" s="404"/>
      <c r="J7" s="100"/>
      <c r="K7" s="27"/>
      <c r="L7" s="98"/>
      <c r="M7" s="98"/>
      <c r="N7" s="27"/>
      <c r="AH7" s="74"/>
      <c r="AI7" s="74"/>
      <c r="AJ7" s="74"/>
      <c r="AK7" s="74"/>
      <c r="AL7" s="74"/>
      <c r="AM7" s="74"/>
      <c r="AO7" s="74"/>
      <c r="AP7" s="74"/>
      <c r="AQ7" s="74"/>
      <c r="AR7" s="74"/>
      <c r="AS7" s="74"/>
      <c r="AT7" s="74"/>
      <c r="AU7" s="74"/>
      <c r="AV7" s="74"/>
      <c r="AW7" s="74"/>
      <c r="AX7" s="74"/>
      <c r="AY7" s="74"/>
      <c r="AZ7" s="74"/>
      <c r="BA7" s="74"/>
      <c r="BB7" s="74"/>
      <c r="BC7" s="74"/>
      <c r="BD7" s="74"/>
      <c r="BE7" s="74"/>
    </row>
    <row r="8" spans="2:57" ht="14.25" customHeight="1" x14ac:dyDescent="0.25">
      <c r="D8" s="894"/>
      <c r="I8" s="74"/>
      <c r="P8" s="836"/>
      <c r="Q8" s="98"/>
      <c r="R8" s="98"/>
      <c r="S8" s="98"/>
      <c r="T8" s="98"/>
      <c r="U8" s="98"/>
      <c r="V8" s="98"/>
      <c r="W8" s="98"/>
      <c r="X8" s="28"/>
      <c r="AH8" s="74"/>
      <c r="AI8" s="74"/>
      <c r="AJ8" s="74"/>
      <c r="AK8" s="74"/>
      <c r="AL8" s="74"/>
      <c r="AM8" s="74"/>
      <c r="AO8" s="74"/>
      <c r="AP8" s="74"/>
      <c r="AQ8" s="74"/>
      <c r="AR8" s="74"/>
      <c r="AS8" s="74"/>
      <c r="AT8" s="74"/>
      <c r="AU8" s="74"/>
      <c r="AV8" s="74"/>
      <c r="AW8" s="74"/>
      <c r="AX8" s="74"/>
      <c r="AY8" s="74"/>
      <c r="AZ8" s="74"/>
      <c r="BA8" s="74"/>
      <c r="BB8" s="74"/>
      <c r="BC8" s="74"/>
      <c r="BD8" s="74"/>
      <c r="BE8" s="74"/>
    </row>
    <row r="9" spans="2:57" ht="14.25" customHeight="1" x14ac:dyDescent="0.25">
      <c r="D9" s="894"/>
      <c r="I9" s="74"/>
      <c r="P9" s="836"/>
      <c r="Q9" s="98"/>
      <c r="R9" s="98"/>
      <c r="S9" s="98"/>
      <c r="T9" s="98"/>
      <c r="U9" s="98"/>
      <c r="V9" s="98"/>
      <c r="W9" s="98"/>
      <c r="X9" s="28"/>
      <c r="AH9" s="74"/>
      <c r="AI9" s="74"/>
      <c r="AJ9" s="74"/>
      <c r="AK9" s="74"/>
      <c r="AL9" s="74"/>
      <c r="AM9" s="74"/>
      <c r="AO9" s="74"/>
      <c r="AP9" s="74"/>
      <c r="AQ9" s="74"/>
      <c r="AR9" s="74"/>
      <c r="AS9" s="74"/>
      <c r="AT9" s="74"/>
      <c r="AU9" s="74"/>
      <c r="AV9" s="74"/>
      <c r="AW9" s="74"/>
      <c r="AX9" s="74"/>
      <c r="AY9" s="74"/>
      <c r="AZ9" s="74"/>
      <c r="BA9" s="74"/>
      <c r="BB9" s="74"/>
      <c r="BC9" s="74"/>
      <c r="BD9" s="74"/>
      <c r="BE9" s="74"/>
    </row>
    <row r="10" spans="2:57" ht="14.25" customHeight="1" x14ac:dyDescent="0.25">
      <c r="D10" s="205"/>
      <c r="I10" s="74"/>
      <c r="P10" s="657"/>
      <c r="Q10" s="607"/>
      <c r="R10" s="656"/>
      <c r="S10" s="607"/>
      <c r="T10" s="607"/>
      <c r="U10" s="607"/>
      <c r="V10" s="607"/>
      <c r="W10" s="607"/>
      <c r="X10" s="28"/>
      <c r="AH10" s="74"/>
      <c r="AI10" s="74"/>
      <c r="AJ10" s="74"/>
      <c r="AK10" s="74"/>
      <c r="AL10" s="74"/>
      <c r="AM10" s="74"/>
      <c r="AO10" s="74"/>
      <c r="AP10" s="74"/>
      <c r="AQ10" s="74"/>
      <c r="AR10" s="74"/>
      <c r="AS10" s="74"/>
      <c r="AT10" s="74"/>
      <c r="AU10" s="74"/>
      <c r="AV10" s="74"/>
      <c r="AW10" s="74"/>
      <c r="AX10" s="74"/>
      <c r="AY10" s="74"/>
      <c r="AZ10" s="74"/>
      <c r="BA10" s="74"/>
      <c r="BB10" s="74"/>
      <c r="BC10" s="74"/>
      <c r="BD10" s="74"/>
      <c r="BE10" s="74"/>
    </row>
    <row r="11" spans="2:57" ht="18" customHeight="1" x14ac:dyDescent="0.25">
      <c r="B11" s="894" t="s">
        <v>16</v>
      </c>
      <c r="C11" s="894"/>
      <c r="D11" s="895"/>
      <c r="I11" s="74"/>
      <c r="P11" s="657"/>
      <c r="Q11" s="607"/>
      <c r="R11" s="656"/>
      <c r="S11" s="607"/>
      <c r="T11" s="607"/>
      <c r="U11" s="607"/>
      <c r="V11" s="607"/>
      <c r="W11" s="607"/>
      <c r="X11" s="28"/>
      <c r="AH11" s="74"/>
      <c r="AI11" s="74"/>
      <c r="AJ11" s="74"/>
      <c r="AK11" s="74"/>
      <c r="AL11" s="74"/>
      <c r="AM11" s="74"/>
      <c r="AO11" s="74"/>
      <c r="AP11" s="74"/>
      <c r="AQ11" s="74"/>
      <c r="AR11" s="74"/>
      <c r="AS11" s="74"/>
      <c r="AT11" s="74"/>
      <c r="AU11" s="74"/>
      <c r="AV11" s="74"/>
      <c r="AW11" s="74"/>
      <c r="AX11" s="74"/>
      <c r="AY11" s="74"/>
      <c r="AZ11" s="74"/>
      <c r="BA11" s="74"/>
      <c r="BB11" s="74"/>
      <c r="BC11" s="74"/>
      <c r="BD11" s="74"/>
      <c r="BE11" s="74"/>
    </row>
    <row r="12" spans="2:57" ht="18" customHeight="1" x14ac:dyDescent="0.25">
      <c r="B12" s="834" t="s">
        <v>566</v>
      </c>
      <c r="D12" s="896">
        <v>0.49</v>
      </c>
      <c r="I12" s="74"/>
      <c r="P12" s="657"/>
      <c r="Q12" s="607"/>
      <c r="R12" s="656"/>
      <c r="S12" s="607"/>
      <c r="T12" s="607"/>
      <c r="U12" s="607"/>
      <c r="V12" s="607"/>
      <c r="W12" s="607"/>
      <c r="X12" s="28"/>
      <c r="AH12" s="74"/>
      <c r="AI12" s="74"/>
      <c r="AJ12" s="74"/>
      <c r="AK12" s="74"/>
      <c r="AL12" s="74"/>
      <c r="AM12" s="74"/>
      <c r="AO12" s="74"/>
      <c r="AP12" s="74"/>
      <c r="AQ12" s="74"/>
      <c r="AR12" s="74"/>
      <c r="AS12" s="74"/>
      <c r="AT12" s="74"/>
      <c r="AU12" s="74"/>
      <c r="AV12" s="74"/>
      <c r="AW12" s="74"/>
      <c r="AX12" s="74"/>
      <c r="AY12" s="74"/>
      <c r="AZ12" s="74"/>
      <c r="BA12" s="74"/>
      <c r="BB12" s="74"/>
      <c r="BC12" s="74"/>
      <c r="BD12" s="74"/>
      <c r="BE12" s="74"/>
    </row>
    <row r="13" spans="2:57" ht="18" customHeight="1" x14ac:dyDescent="0.25">
      <c r="B13" s="834" t="s">
        <v>567</v>
      </c>
      <c r="D13" s="896">
        <v>0.49</v>
      </c>
      <c r="I13" s="74"/>
      <c r="P13" s="657"/>
      <c r="Q13" s="607"/>
      <c r="R13" s="656"/>
      <c r="S13" s="607"/>
      <c r="T13" s="607"/>
      <c r="U13" s="607"/>
      <c r="V13" s="607"/>
      <c r="W13" s="607"/>
      <c r="X13" s="28"/>
      <c r="AH13" s="74"/>
      <c r="AI13" s="74"/>
      <c r="AJ13" s="74"/>
      <c r="AK13" s="74"/>
      <c r="AL13" s="74"/>
      <c r="AM13" s="74"/>
      <c r="AO13" s="74"/>
      <c r="AP13" s="74"/>
      <c r="AQ13" s="74"/>
      <c r="AR13" s="74"/>
      <c r="AS13" s="74"/>
      <c r="AT13" s="74"/>
      <c r="AU13" s="74"/>
      <c r="AV13" s="74"/>
      <c r="AW13" s="74"/>
      <c r="AX13" s="74"/>
      <c r="AY13" s="74"/>
      <c r="AZ13" s="74"/>
      <c r="BA13" s="74"/>
      <c r="BB13" s="74"/>
      <c r="BC13" s="74"/>
      <c r="BD13" s="74"/>
      <c r="BE13" s="74"/>
    </row>
    <row r="14" spans="2:57" ht="14.25" customHeight="1" x14ac:dyDescent="0.25">
      <c r="E14" s="361"/>
      <c r="F14" s="657"/>
      <c r="G14" s="287"/>
      <c r="H14" s="287"/>
      <c r="J14" s="100"/>
      <c r="K14" s="27"/>
      <c r="L14" s="98"/>
      <c r="M14" s="98"/>
      <c r="N14" s="27"/>
      <c r="AH14" s="74"/>
      <c r="AI14" s="74"/>
      <c r="AJ14" s="74"/>
      <c r="AK14" s="74"/>
      <c r="AL14" s="74"/>
      <c r="AM14" s="74"/>
      <c r="AO14" s="74"/>
      <c r="AP14" s="74"/>
      <c r="AQ14" s="74"/>
      <c r="AR14" s="74"/>
      <c r="AS14" s="74"/>
      <c r="AT14" s="74"/>
      <c r="AU14" s="74"/>
      <c r="AV14" s="74"/>
      <c r="AW14" s="74"/>
      <c r="AX14" s="74"/>
      <c r="AY14" s="74"/>
      <c r="AZ14" s="74"/>
      <c r="BA14" s="74"/>
      <c r="BB14" s="74"/>
      <c r="BC14" s="74"/>
      <c r="BD14" s="74"/>
      <c r="BE14" s="74"/>
    </row>
    <row r="15" spans="2:57" ht="14.25" customHeight="1" x14ac:dyDescent="0.25">
      <c r="C15" s="205"/>
      <c r="D15" s="205"/>
      <c r="E15" s="361"/>
      <c r="F15" s="361"/>
      <c r="G15" s="404"/>
      <c r="H15" s="404"/>
      <c r="J15" s="827"/>
      <c r="K15" s="27"/>
      <c r="L15" s="98"/>
      <c r="M15" s="98"/>
      <c r="N15" s="27"/>
      <c r="AH15" s="74"/>
      <c r="AI15" s="74"/>
      <c r="AJ15" s="74"/>
      <c r="AK15" s="74"/>
      <c r="AL15" s="74"/>
      <c r="AM15" s="74"/>
      <c r="AO15" s="74"/>
      <c r="AP15" s="74"/>
      <c r="AQ15" s="74"/>
      <c r="AR15" s="74"/>
      <c r="AS15" s="74"/>
      <c r="AT15" s="74"/>
      <c r="AU15" s="74"/>
      <c r="AV15" s="74"/>
      <c r="AW15" s="74"/>
      <c r="AX15" s="74"/>
      <c r="AY15" s="74"/>
      <c r="AZ15" s="74"/>
      <c r="BA15" s="74"/>
      <c r="BB15" s="74"/>
      <c r="BC15" s="74"/>
      <c r="BD15" s="74"/>
      <c r="BE15" s="74"/>
    </row>
    <row r="16" spans="2:57" ht="14.25" customHeight="1" x14ac:dyDescent="0.25">
      <c r="B16" s="822" t="s">
        <v>466</v>
      </c>
      <c r="C16" s="404"/>
      <c r="D16" s="404"/>
      <c r="E16" s="894"/>
      <c r="F16" s="894"/>
      <c r="G16" s="894"/>
      <c r="H16" s="894"/>
      <c r="I16" s="894"/>
      <c r="AH16" s="74"/>
      <c r="AI16" s="74"/>
      <c r="AJ16" s="74"/>
      <c r="AK16" s="74"/>
      <c r="AL16" s="74"/>
      <c r="AM16" s="74"/>
      <c r="AO16" s="74"/>
      <c r="AP16" s="74"/>
      <c r="AQ16" s="74"/>
      <c r="AR16" s="74"/>
      <c r="AS16" s="74"/>
      <c r="AT16" s="74"/>
      <c r="AU16" s="74"/>
      <c r="AV16" s="74"/>
      <c r="AW16" s="74"/>
      <c r="AX16" s="74"/>
      <c r="AY16" s="74"/>
      <c r="AZ16" s="74"/>
      <c r="BA16" s="74"/>
      <c r="BB16" s="74"/>
      <c r="BC16" s="74"/>
      <c r="BD16" s="74"/>
      <c r="BE16" s="74"/>
    </row>
    <row r="17" spans="2:57" ht="14.25" customHeight="1" x14ac:dyDescent="0.25">
      <c r="B17" s="822" t="s">
        <v>458</v>
      </c>
      <c r="C17" s="574"/>
      <c r="D17" s="574"/>
      <c r="E17" s="574"/>
      <c r="F17" s="574"/>
      <c r="G17" s="574"/>
      <c r="H17" s="574"/>
      <c r="P17" s="833"/>
      <c r="Q17" s="608"/>
      <c r="R17" s="608"/>
      <c r="S17" s="608"/>
      <c r="T17" s="608"/>
      <c r="U17" s="608"/>
      <c r="V17" s="608"/>
      <c r="W17" s="608"/>
      <c r="X17" s="812"/>
      <c r="AH17" s="74"/>
      <c r="AI17" s="74"/>
      <c r="AJ17" s="74"/>
      <c r="AK17" s="74"/>
      <c r="AL17" s="74"/>
      <c r="AM17" s="74"/>
      <c r="AO17" s="74"/>
      <c r="AP17" s="74"/>
      <c r="AQ17" s="74"/>
      <c r="AR17" s="74"/>
      <c r="AS17" s="74"/>
      <c r="AT17" s="74"/>
      <c r="AU17" s="74"/>
      <c r="AV17" s="74"/>
      <c r="AW17" s="74"/>
      <c r="AX17" s="74"/>
      <c r="AY17" s="74"/>
      <c r="AZ17" s="74"/>
      <c r="BA17" s="74"/>
      <c r="BB17" s="74"/>
      <c r="BC17" s="74"/>
      <c r="BD17" s="74"/>
      <c r="BE17" s="74"/>
    </row>
    <row r="18" spans="2:57" ht="14.25" customHeight="1" x14ac:dyDescent="0.25">
      <c r="B18" s="822" t="s">
        <v>506</v>
      </c>
      <c r="I18" s="74"/>
      <c r="P18" s="657"/>
      <c r="Q18" s="607"/>
      <c r="R18" s="656"/>
      <c r="S18" s="607"/>
      <c r="T18" s="607"/>
      <c r="U18" s="607"/>
      <c r="V18" s="607"/>
      <c r="W18" s="607"/>
      <c r="X18" s="28"/>
      <c r="AH18" s="74"/>
      <c r="AI18" s="74"/>
      <c r="AJ18" s="74"/>
      <c r="AK18" s="74"/>
      <c r="AL18" s="74"/>
      <c r="AM18" s="74"/>
      <c r="AO18" s="74"/>
      <c r="AP18" s="74"/>
      <c r="AQ18" s="74"/>
      <c r="AR18" s="74"/>
      <c r="AS18" s="74"/>
      <c r="AT18" s="74"/>
      <c r="AU18" s="74"/>
      <c r="AV18" s="74"/>
      <c r="AW18" s="74"/>
      <c r="AX18" s="74"/>
      <c r="AY18" s="74"/>
      <c r="AZ18" s="74"/>
      <c r="BA18" s="74"/>
      <c r="BB18" s="74"/>
      <c r="BC18" s="74"/>
      <c r="BD18" s="74"/>
      <c r="BE18" s="74"/>
    </row>
    <row r="19" spans="2:57" s="74" customFormat="1" ht="14.25" customHeight="1" x14ac:dyDescent="0.25">
      <c r="B19" s="205"/>
      <c r="C19" s="406"/>
      <c r="D19" s="406"/>
      <c r="E19" s="205"/>
      <c r="F19" s="205"/>
      <c r="G19" s="205"/>
      <c r="H19" s="205"/>
    </row>
    <row r="20" spans="2:57" ht="14.25" customHeight="1" x14ac:dyDescent="0.25">
      <c r="B20" s="627"/>
      <c r="C20" s="175"/>
      <c r="D20" s="175"/>
      <c r="E20" s="74"/>
      <c r="F20" s="74"/>
      <c r="G20" s="175"/>
      <c r="H20" s="175"/>
      <c r="I20" s="74"/>
      <c r="Z20" s="31"/>
      <c r="AA20" s="31"/>
      <c r="AB20" s="31"/>
      <c r="AD20" s="31"/>
      <c r="AE20" s="31"/>
      <c r="AF20" s="31"/>
      <c r="AH20" s="74"/>
      <c r="AI20" s="74"/>
      <c r="AJ20" s="74"/>
      <c r="AK20" s="74"/>
      <c r="AL20" s="74"/>
      <c r="AM20" s="74"/>
      <c r="AO20" s="74"/>
      <c r="AP20" s="74"/>
      <c r="AQ20" s="74"/>
      <c r="AR20" s="74"/>
      <c r="AS20" s="74"/>
      <c r="AT20" s="74"/>
      <c r="AU20" s="74"/>
      <c r="AV20" s="74"/>
      <c r="AW20" s="74"/>
      <c r="AX20" s="74"/>
      <c r="AY20" s="74"/>
      <c r="AZ20" s="74"/>
      <c r="BA20" s="74"/>
      <c r="BB20" s="74"/>
      <c r="BC20" s="74"/>
      <c r="BD20" s="74"/>
      <c r="BE20" s="74"/>
    </row>
    <row r="21" spans="2:57" ht="14.25" customHeight="1" x14ac:dyDescent="0.25">
      <c r="C21" s="74"/>
      <c r="D21" s="74"/>
      <c r="E21" s="74"/>
      <c r="F21" s="74"/>
      <c r="G21" s="175"/>
      <c r="H21" s="175"/>
      <c r="I21" s="74"/>
      <c r="Z21" s="838"/>
      <c r="AA21" s="608"/>
      <c r="AB21" s="608"/>
      <c r="AD21" s="608"/>
      <c r="AE21" s="608"/>
      <c r="AF21" s="608"/>
      <c r="AH21" s="74"/>
      <c r="AI21" s="74"/>
      <c r="AJ21" s="74"/>
      <c r="AK21" s="74"/>
      <c r="AL21" s="74"/>
      <c r="AM21" s="74"/>
      <c r="AO21" s="74"/>
      <c r="AP21" s="74"/>
      <c r="AQ21" s="74"/>
      <c r="AR21" s="74"/>
      <c r="AS21" s="74"/>
      <c r="AT21" s="74"/>
      <c r="AU21" s="74"/>
      <c r="AV21" s="74"/>
      <c r="AW21" s="74"/>
      <c r="AX21" s="74"/>
      <c r="AY21" s="74"/>
      <c r="AZ21" s="74"/>
      <c r="BA21" s="74"/>
      <c r="BB21" s="74"/>
      <c r="BC21" s="74"/>
      <c r="BD21" s="74"/>
      <c r="BE21" s="74"/>
    </row>
    <row r="22" spans="2:57" ht="14.25" customHeight="1" x14ac:dyDescent="0.25">
      <c r="B22" s="74"/>
      <c r="C22" s="175"/>
      <c r="D22" s="175"/>
      <c r="E22" s="74"/>
      <c r="F22" s="74"/>
      <c r="G22" s="175"/>
      <c r="H22" s="175"/>
      <c r="I22" s="74"/>
      <c r="Z22" s="313"/>
      <c r="AA22" s="607"/>
      <c r="AB22" s="607"/>
      <c r="AD22" s="95"/>
      <c r="AE22" s="27"/>
      <c r="AF22" s="27"/>
      <c r="AH22" s="74"/>
      <c r="AI22" s="74"/>
      <c r="AJ22" s="74"/>
      <c r="AK22" s="74"/>
      <c r="AL22" s="74"/>
      <c r="AM22" s="74"/>
      <c r="AO22" s="74"/>
      <c r="AP22" s="74"/>
      <c r="AQ22" s="74"/>
      <c r="AR22" s="74"/>
      <c r="AS22" s="74"/>
      <c r="AT22" s="74"/>
      <c r="AU22" s="74"/>
      <c r="AV22" s="74"/>
      <c r="AW22" s="74"/>
      <c r="AX22" s="74"/>
      <c r="AY22" s="74"/>
      <c r="AZ22" s="74"/>
      <c r="BA22" s="74"/>
      <c r="BB22" s="74"/>
      <c r="BC22" s="74"/>
      <c r="BD22" s="74"/>
      <c r="BE22" s="74"/>
    </row>
    <row r="23" spans="2:57" ht="14.25" customHeight="1" x14ac:dyDescent="0.25">
      <c r="B23" s="74"/>
      <c r="C23" s="175"/>
      <c r="D23" s="175"/>
      <c r="E23" s="74"/>
      <c r="F23" s="74"/>
      <c r="G23" s="175"/>
      <c r="H23" s="175"/>
      <c r="I23" s="74"/>
      <c r="Z23" s="649"/>
      <c r="AA23" s="607"/>
      <c r="AB23" s="607"/>
      <c r="AD23" s="649"/>
      <c r="AE23" s="27"/>
      <c r="AF23" s="27"/>
      <c r="AH23" s="74"/>
      <c r="AI23" s="74"/>
      <c r="AJ23" s="74"/>
      <c r="AK23" s="74"/>
      <c r="AL23" s="74"/>
      <c r="AM23" s="74"/>
      <c r="AO23" s="74"/>
      <c r="AP23" s="74"/>
      <c r="AQ23" s="74"/>
      <c r="AR23" s="74"/>
      <c r="AS23" s="74"/>
      <c r="AT23" s="74"/>
      <c r="AU23" s="74"/>
      <c r="AV23" s="74"/>
      <c r="AW23" s="74"/>
      <c r="AX23" s="74"/>
      <c r="AY23" s="74"/>
      <c r="AZ23" s="74"/>
      <c r="BA23" s="74"/>
      <c r="BB23" s="74"/>
      <c r="BC23" s="74"/>
      <c r="BD23" s="74"/>
      <c r="BE23" s="74"/>
    </row>
    <row r="24" spans="2:57" ht="14.25" customHeight="1" x14ac:dyDescent="0.25">
      <c r="B24" s="74"/>
      <c r="C24" s="175"/>
      <c r="D24" s="175"/>
      <c r="E24" s="74"/>
      <c r="F24" s="74"/>
      <c r="G24" s="175"/>
      <c r="H24" s="175"/>
      <c r="I24" s="74"/>
      <c r="Z24" s="95"/>
      <c r="AA24" s="607"/>
      <c r="AB24" s="607"/>
      <c r="AD24" s="95"/>
      <c r="AE24" s="27"/>
      <c r="AF24" s="27"/>
      <c r="AH24" s="74"/>
      <c r="AI24" s="74"/>
      <c r="AJ24" s="74"/>
      <c r="AK24" s="74"/>
      <c r="AL24" s="74"/>
      <c r="AM24" s="74"/>
      <c r="AO24" s="74"/>
      <c r="AP24" s="74"/>
      <c r="AQ24" s="74"/>
      <c r="AR24" s="74"/>
      <c r="AS24" s="74"/>
      <c r="AT24" s="74"/>
      <c r="AU24" s="74"/>
      <c r="AV24" s="74"/>
      <c r="AW24" s="74"/>
      <c r="AX24" s="74"/>
      <c r="AY24" s="74"/>
      <c r="AZ24" s="74"/>
      <c r="BA24" s="74"/>
      <c r="BB24" s="74"/>
      <c r="BC24" s="74"/>
      <c r="BD24" s="74"/>
      <c r="BE24" s="74"/>
    </row>
    <row r="25" spans="2:57" ht="14.25" customHeight="1" x14ac:dyDescent="0.25">
      <c r="B25" s="74"/>
      <c r="C25" s="175"/>
      <c r="D25" s="175"/>
      <c r="E25" s="74"/>
      <c r="F25" s="74"/>
      <c r="G25" s="175"/>
      <c r="H25" s="175"/>
      <c r="I25" s="74"/>
      <c r="Z25" s="313"/>
      <c r="AA25" s="607"/>
      <c r="AB25" s="607"/>
      <c r="AD25" s="649"/>
      <c r="AE25" s="27"/>
      <c r="AF25" s="27"/>
      <c r="AH25" s="74"/>
      <c r="AI25" s="74"/>
      <c r="AJ25" s="74"/>
      <c r="AK25" s="74"/>
      <c r="AL25" s="74"/>
      <c r="AM25" s="74"/>
      <c r="AO25" s="74"/>
      <c r="AP25" s="74"/>
      <c r="AQ25" s="74"/>
      <c r="AR25" s="74"/>
      <c r="AS25" s="74"/>
      <c r="AT25" s="74"/>
      <c r="AU25" s="74"/>
      <c r="AV25" s="74"/>
      <c r="AW25" s="74"/>
      <c r="AX25" s="74"/>
      <c r="AY25" s="74"/>
      <c r="AZ25" s="74"/>
      <c r="BA25" s="74"/>
      <c r="BB25" s="74"/>
      <c r="BC25" s="74"/>
      <c r="BD25" s="74"/>
      <c r="BE25" s="74"/>
    </row>
    <row r="26" spans="2:57" ht="14.25" customHeight="1" x14ac:dyDescent="0.25">
      <c r="B26" s="74"/>
      <c r="C26" s="175"/>
      <c r="D26" s="175"/>
      <c r="E26" s="74"/>
      <c r="F26" s="74"/>
      <c r="G26" s="175"/>
      <c r="H26" s="175"/>
      <c r="I26" s="74"/>
      <c r="AD26" s="648"/>
      <c r="AE26" s="27"/>
      <c r="AF26" s="27"/>
      <c r="AH26" s="74"/>
      <c r="AI26" s="74"/>
      <c r="AJ26" s="74"/>
      <c r="AK26" s="74"/>
      <c r="AL26" s="74"/>
      <c r="AM26" s="74"/>
      <c r="AO26" s="74"/>
      <c r="AP26" s="74"/>
      <c r="AQ26" s="74"/>
      <c r="AR26" s="74"/>
      <c r="AS26" s="74"/>
      <c r="AT26" s="74"/>
      <c r="AU26" s="74"/>
      <c r="AV26" s="74"/>
      <c r="AW26" s="74"/>
      <c r="AX26" s="74"/>
      <c r="AY26" s="74"/>
      <c r="AZ26" s="74"/>
      <c r="BA26" s="74"/>
      <c r="BB26" s="74"/>
      <c r="BC26" s="74"/>
      <c r="BD26" s="74"/>
      <c r="BE26" s="74"/>
    </row>
    <row r="27" spans="2:57" ht="14.25" customHeight="1" x14ac:dyDescent="0.25">
      <c r="B27" s="74"/>
      <c r="C27" s="175"/>
      <c r="D27" s="175"/>
      <c r="E27" s="74"/>
      <c r="F27" s="74"/>
      <c r="G27" s="175"/>
      <c r="H27" s="175"/>
      <c r="I27" s="74"/>
      <c r="AH27" s="74"/>
      <c r="AI27" s="74"/>
      <c r="AJ27" s="74"/>
      <c r="AK27" s="74"/>
      <c r="AL27" s="74"/>
      <c r="AM27" s="74"/>
      <c r="AO27" s="74"/>
      <c r="AP27" s="74"/>
      <c r="AQ27" s="74"/>
      <c r="AR27" s="74"/>
      <c r="AS27" s="74"/>
      <c r="AT27" s="74"/>
      <c r="AU27" s="74"/>
      <c r="AV27" s="74"/>
      <c r="AW27" s="74"/>
      <c r="AX27" s="74"/>
      <c r="AY27" s="74"/>
      <c r="AZ27" s="74"/>
      <c r="BA27" s="74"/>
      <c r="BB27" s="74"/>
      <c r="BC27" s="74"/>
      <c r="BD27" s="74"/>
      <c r="BE27" s="74"/>
    </row>
    <row r="28" spans="2:57" ht="14.25" customHeight="1" x14ac:dyDescent="0.25">
      <c r="B28" s="74"/>
      <c r="C28" s="175"/>
      <c r="D28" s="175"/>
      <c r="E28" s="74"/>
      <c r="F28" s="74"/>
      <c r="G28" s="175"/>
      <c r="H28" s="175"/>
      <c r="I28" s="74"/>
      <c r="AH28" s="74"/>
      <c r="AI28" s="74"/>
      <c r="AJ28" s="74"/>
      <c r="AK28" s="74"/>
      <c r="AL28" s="74"/>
      <c r="AM28" s="74"/>
      <c r="AO28" s="74"/>
      <c r="AP28" s="74"/>
      <c r="AQ28" s="74"/>
      <c r="AR28" s="74"/>
      <c r="AS28" s="74"/>
      <c r="AT28" s="74"/>
      <c r="AU28" s="74"/>
      <c r="AV28" s="74"/>
      <c r="AW28" s="74"/>
      <c r="AX28" s="74"/>
      <c r="AY28" s="74"/>
      <c r="AZ28" s="74"/>
      <c r="BA28" s="74"/>
      <c r="BB28" s="74"/>
      <c r="BC28" s="74"/>
      <c r="BD28" s="74"/>
      <c r="BE28" s="74"/>
    </row>
    <row r="29" spans="2:57" ht="14.25" customHeight="1" x14ac:dyDescent="0.25">
      <c r="B29" s="74"/>
      <c r="C29" s="175"/>
      <c r="D29" s="175"/>
      <c r="E29" s="74"/>
      <c r="F29" s="74"/>
      <c r="G29" s="175"/>
      <c r="H29" s="175"/>
      <c r="I29" s="74"/>
      <c r="AH29" s="74"/>
      <c r="AI29" s="74"/>
      <c r="AJ29" s="74"/>
      <c r="AK29" s="74"/>
      <c r="AL29" s="74"/>
      <c r="AM29" s="74"/>
      <c r="AO29" s="74"/>
      <c r="AP29" s="74"/>
      <c r="AQ29" s="74"/>
      <c r="AR29" s="74"/>
      <c r="AS29" s="74"/>
      <c r="AT29" s="74"/>
      <c r="AU29" s="74"/>
      <c r="AV29" s="74"/>
      <c r="AW29" s="74"/>
      <c r="AX29" s="74"/>
      <c r="AY29" s="74"/>
      <c r="AZ29" s="74"/>
      <c r="BA29" s="74"/>
      <c r="BB29" s="74"/>
      <c r="BC29" s="74"/>
      <c r="BD29" s="74"/>
      <c r="BE29" s="74"/>
    </row>
    <row r="30" spans="2:57" ht="14.25" customHeight="1" x14ac:dyDescent="0.25">
      <c r="B30" s="74"/>
      <c r="C30" s="175"/>
      <c r="D30" s="175"/>
      <c r="E30" s="74"/>
      <c r="F30" s="74"/>
      <c r="G30" s="175"/>
      <c r="H30" s="175"/>
      <c r="I30" s="74"/>
      <c r="AH30" s="74"/>
      <c r="AI30" s="74"/>
      <c r="AJ30" s="74"/>
      <c r="AK30" s="74"/>
      <c r="AL30" s="74"/>
      <c r="AM30" s="74"/>
      <c r="AO30" s="74"/>
      <c r="AP30" s="74"/>
      <c r="AQ30" s="74"/>
      <c r="AR30" s="74"/>
      <c r="AS30" s="74"/>
      <c r="AT30" s="74"/>
      <c r="AU30" s="74"/>
      <c r="AV30" s="74"/>
      <c r="AW30" s="74"/>
      <c r="AX30" s="74"/>
      <c r="AY30" s="74"/>
      <c r="AZ30" s="74"/>
      <c r="BA30" s="74"/>
      <c r="BB30" s="74"/>
      <c r="BC30" s="74"/>
      <c r="BD30" s="74"/>
      <c r="BE30" s="74"/>
    </row>
    <row r="31" spans="2:57" ht="14.25" customHeight="1" x14ac:dyDescent="0.25">
      <c r="B31" s="74"/>
      <c r="C31" s="175"/>
      <c r="D31" s="175"/>
      <c r="E31" s="74"/>
      <c r="F31" s="74"/>
      <c r="G31" s="175"/>
      <c r="H31" s="175"/>
      <c r="I31" s="74"/>
      <c r="AH31" s="74"/>
      <c r="AI31" s="74"/>
      <c r="AJ31" s="74"/>
      <c r="AK31" s="74"/>
      <c r="AL31" s="74"/>
      <c r="AM31" s="74"/>
      <c r="AO31" s="74"/>
      <c r="AP31" s="74"/>
      <c r="AQ31" s="74"/>
      <c r="AR31" s="74"/>
      <c r="AS31" s="74"/>
      <c r="AT31" s="74"/>
      <c r="AU31" s="74"/>
      <c r="AV31" s="74"/>
      <c r="AW31" s="74"/>
      <c r="AX31" s="74"/>
      <c r="AY31" s="74"/>
      <c r="AZ31" s="74"/>
      <c r="BA31" s="74"/>
      <c r="BB31" s="74"/>
      <c r="BC31" s="74"/>
      <c r="BD31" s="74"/>
      <c r="BE31" s="74"/>
    </row>
    <row r="32" spans="2:57" ht="14.25" customHeight="1" thickBot="1" x14ac:dyDescent="0.3">
      <c r="B32" s="74"/>
      <c r="C32" s="175"/>
      <c r="D32" s="175"/>
      <c r="E32" s="74"/>
      <c r="F32" s="74"/>
      <c r="G32" s="175"/>
      <c r="H32" s="175"/>
      <c r="I32" s="74"/>
      <c r="AH32" s="1008" t="s">
        <v>70</v>
      </c>
      <c r="AI32" s="1008"/>
      <c r="AJ32" s="1008"/>
      <c r="AK32" s="1008"/>
      <c r="AL32" s="1008"/>
      <c r="AM32" s="1008"/>
      <c r="AO32" s="74"/>
      <c r="AP32" s="74"/>
      <c r="AQ32" s="74"/>
      <c r="AR32" s="74"/>
      <c r="AS32" s="74"/>
      <c r="AT32" s="74"/>
      <c r="AU32" s="74"/>
      <c r="AV32" s="74"/>
      <c r="AW32" s="74"/>
      <c r="AX32" s="74"/>
      <c r="AY32" s="74"/>
      <c r="AZ32" s="74"/>
      <c r="BA32" s="74"/>
      <c r="BB32" s="74"/>
      <c r="BC32" s="74"/>
      <c r="BD32" s="74"/>
      <c r="BE32" s="74"/>
    </row>
    <row r="33" spans="2:57" ht="14.25" customHeight="1" thickBot="1" x14ac:dyDescent="0.3">
      <c r="B33" s="74"/>
      <c r="C33" s="175"/>
      <c r="D33" s="175"/>
      <c r="E33" s="74"/>
      <c r="F33" s="74"/>
      <c r="G33" s="175"/>
      <c r="H33" s="175"/>
      <c r="I33" s="74"/>
      <c r="AH33" s="116" t="s">
        <v>59</v>
      </c>
      <c r="AI33" s="116"/>
      <c r="AJ33" s="116" t="s">
        <v>71</v>
      </c>
      <c r="AK33" s="116" t="s">
        <v>72</v>
      </c>
      <c r="AL33" s="116" t="s">
        <v>73</v>
      </c>
      <c r="AM33" s="116" t="s">
        <v>74</v>
      </c>
      <c r="AO33" s="74"/>
      <c r="AP33" s="74"/>
      <c r="AQ33" s="74"/>
      <c r="AR33" s="74"/>
      <c r="AS33" s="74"/>
      <c r="AT33" s="74"/>
      <c r="AU33" s="74"/>
      <c r="AV33" s="74"/>
      <c r="AW33" s="74"/>
      <c r="AX33" s="74"/>
      <c r="AY33" s="74"/>
      <c r="AZ33" s="74"/>
      <c r="BA33" s="74"/>
      <c r="BB33" s="74"/>
      <c r="BC33" s="74"/>
      <c r="BD33" s="74"/>
      <c r="BE33" s="74"/>
    </row>
    <row r="34" spans="2:57" ht="14.25" customHeight="1" x14ac:dyDescent="0.25">
      <c r="B34" s="74"/>
      <c r="C34" s="175"/>
      <c r="D34" s="175"/>
      <c r="E34" s="74"/>
      <c r="F34" s="74"/>
      <c r="G34" s="175"/>
      <c r="H34" s="175"/>
      <c r="I34" s="74"/>
      <c r="AH34" s="839" t="s">
        <v>60</v>
      </c>
      <c r="AI34" s="681"/>
      <c r="AJ34" s="681"/>
      <c r="AK34" s="681"/>
      <c r="AL34" s="681"/>
      <c r="AM34" s="681"/>
      <c r="AO34" s="74"/>
      <c r="AP34" s="74"/>
      <c r="AQ34" s="74"/>
      <c r="AR34" s="74"/>
      <c r="AS34" s="74"/>
      <c r="AT34" s="74"/>
      <c r="AU34" s="74"/>
      <c r="AV34" s="74"/>
      <c r="AW34" s="74"/>
      <c r="AX34" s="74"/>
      <c r="AY34" s="74"/>
      <c r="AZ34" s="74"/>
      <c r="BA34" s="74"/>
      <c r="BB34" s="74"/>
      <c r="BC34" s="74"/>
      <c r="BD34" s="74"/>
      <c r="BE34" s="74"/>
    </row>
    <row r="35" spans="2:57" ht="14.25" customHeight="1" thickBot="1" x14ac:dyDescent="0.3">
      <c r="B35" s="74"/>
      <c r="C35" s="175"/>
      <c r="D35" s="175"/>
      <c r="E35" s="74"/>
      <c r="F35" s="74"/>
      <c r="G35" s="175"/>
      <c r="H35" s="175"/>
      <c r="I35" s="74"/>
      <c r="AH35" s="840" t="s">
        <v>0</v>
      </c>
      <c r="AI35" s="841"/>
      <c r="AJ35" s="842"/>
      <c r="AK35" s="842"/>
      <c r="AL35" s="842"/>
      <c r="AM35" s="842"/>
      <c r="AO35" s="74"/>
      <c r="AP35" s="74"/>
      <c r="AQ35" s="74"/>
      <c r="AR35" s="74"/>
      <c r="AS35" s="74"/>
      <c r="AT35" s="74"/>
      <c r="AU35" s="74"/>
      <c r="AV35" s="74"/>
      <c r="AW35" s="74"/>
      <c r="AX35" s="74"/>
      <c r="AY35" s="74"/>
      <c r="AZ35" s="74"/>
      <c r="BA35" s="74"/>
      <c r="BB35" s="74"/>
      <c r="BC35" s="74"/>
      <c r="BD35" s="74"/>
      <c r="BE35" s="74"/>
    </row>
    <row r="36" spans="2:57" ht="14.25" customHeight="1" thickBot="1" x14ac:dyDescent="0.3">
      <c r="B36" s="74"/>
      <c r="C36" s="175"/>
      <c r="D36" s="175"/>
      <c r="E36" s="74"/>
      <c r="F36" s="74"/>
      <c r="G36" s="175"/>
      <c r="H36" s="175"/>
      <c r="I36" s="74"/>
      <c r="AH36" s="843" t="s">
        <v>75</v>
      </c>
      <c r="AI36" s="843"/>
      <c r="AJ36" s="844" t="s">
        <v>76</v>
      </c>
      <c r="AK36" s="845"/>
      <c r="AL36" s="845"/>
      <c r="AM36" s="845"/>
      <c r="AO36" s="74"/>
      <c r="AP36" s="74"/>
      <c r="AQ36" s="74"/>
      <c r="AR36" s="74"/>
      <c r="AS36" s="74"/>
      <c r="AT36" s="74"/>
      <c r="AU36" s="74"/>
      <c r="AV36" s="74"/>
      <c r="AW36" s="74"/>
      <c r="AX36" s="74"/>
      <c r="AY36" s="74"/>
      <c r="AZ36" s="74"/>
      <c r="BA36" s="74"/>
      <c r="BB36" s="74"/>
      <c r="BC36" s="74"/>
      <c r="BD36" s="74"/>
      <c r="BE36" s="74"/>
    </row>
    <row r="37" spans="2:57" ht="14.25" customHeight="1" thickBot="1" x14ac:dyDescent="0.3">
      <c r="B37" s="74"/>
      <c r="C37" s="175"/>
      <c r="D37" s="175"/>
      <c r="E37" s="74"/>
      <c r="F37" s="74"/>
      <c r="G37" s="175"/>
      <c r="H37" s="175"/>
      <c r="I37" s="74"/>
      <c r="AH37" s="843" t="s">
        <v>77</v>
      </c>
      <c r="AI37" s="843"/>
      <c r="AJ37" s="844" t="s">
        <v>78</v>
      </c>
      <c r="AK37" s="845"/>
      <c r="AL37" s="845"/>
      <c r="AM37" s="845"/>
      <c r="AO37" s="74"/>
      <c r="AP37" s="74"/>
      <c r="AQ37" s="74"/>
      <c r="AR37" s="74"/>
      <c r="AS37" s="74"/>
      <c r="AT37" s="74"/>
      <c r="AU37" s="74"/>
      <c r="AV37" s="74"/>
      <c r="AW37" s="74"/>
      <c r="AX37" s="74"/>
      <c r="AY37" s="74"/>
      <c r="AZ37" s="74"/>
      <c r="BA37" s="74"/>
      <c r="BB37" s="74"/>
      <c r="BC37" s="74"/>
      <c r="BD37" s="74"/>
      <c r="BE37" s="74"/>
    </row>
    <row r="38" spans="2:57" ht="14.25" customHeight="1" thickBot="1" x14ac:dyDescent="0.3">
      <c r="B38" s="74"/>
      <c r="C38" s="175"/>
      <c r="D38" s="175"/>
      <c r="E38" s="74"/>
      <c r="F38" s="74"/>
      <c r="G38" s="175"/>
      <c r="H38" s="175"/>
      <c r="I38" s="74"/>
      <c r="AH38" s="843" t="s">
        <v>79</v>
      </c>
      <c r="AI38" s="843"/>
      <c r="AJ38" s="844" t="s">
        <v>80</v>
      </c>
      <c r="AK38" s="845"/>
      <c r="AL38" s="845"/>
      <c r="AM38" s="845"/>
      <c r="AO38" s="74"/>
      <c r="AP38" s="74"/>
      <c r="AQ38" s="74"/>
      <c r="AR38" s="74"/>
      <c r="AS38" s="74"/>
      <c r="AT38" s="74"/>
      <c r="AU38" s="74"/>
      <c r="AV38" s="74"/>
      <c r="AW38" s="74"/>
      <c r="AX38" s="74"/>
      <c r="AY38" s="74"/>
      <c r="AZ38" s="74"/>
      <c r="BA38" s="74"/>
      <c r="BB38" s="74"/>
      <c r="BC38" s="74"/>
      <c r="BD38" s="74"/>
      <c r="BE38" s="74"/>
    </row>
    <row r="39" spans="2:57" ht="14.25" customHeight="1" thickBot="1" x14ac:dyDescent="0.3">
      <c r="B39" s="74"/>
      <c r="C39" s="175"/>
      <c r="D39" s="175"/>
      <c r="E39" s="74"/>
      <c r="F39" s="74"/>
      <c r="G39" s="175"/>
      <c r="H39" s="175"/>
      <c r="I39" s="74"/>
      <c r="AH39" s="843" t="s">
        <v>81</v>
      </c>
      <c r="AI39" s="843"/>
      <c r="AJ39" s="844"/>
      <c r="AK39" s="845"/>
      <c r="AL39" s="845"/>
      <c r="AM39" s="845"/>
      <c r="AO39" s="74"/>
      <c r="AP39" s="74"/>
      <c r="AQ39" s="74"/>
      <c r="AR39" s="74"/>
      <c r="AS39" s="74"/>
      <c r="AT39" s="74"/>
      <c r="AU39" s="74"/>
      <c r="AV39" s="74"/>
      <c r="AW39" s="74"/>
      <c r="AX39" s="74"/>
      <c r="AY39" s="74"/>
      <c r="AZ39" s="74"/>
      <c r="BA39" s="74"/>
      <c r="BB39" s="74"/>
      <c r="BC39" s="74"/>
      <c r="BD39" s="74"/>
      <c r="BE39" s="74"/>
    </row>
    <row r="40" spans="2:57" ht="14.25" customHeight="1" thickBot="1" x14ac:dyDescent="0.3">
      <c r="B40" s="74"/>
      <c r="C40" s="175"/>
      <c r="D40" s="175"/>
      <c r="E40" s="74"/>
      <c r="F40" s="74"/>
      <c r="G40" s="175"/>
      <c r="H40" s="175"/>
      <c r="I40" s="74"/>
      <c r="AH40" s="843"/>
      <c r="AI40" s="843"/>
      <c r="AJ40" s="844"/>
      <c r="AK40" s="845"/>
      <c r="AL40" s="845"/>
      <c r="AM40" s="845"/>
      <c r="AO40" s="74"/>
      <c r="AP40" s="74"/>
      <c r="AQ40" s="74"/>
      <c r="AR40" s="74"/>
      <c r="AS40" s="74"/>
      <c r="AT40" s="74"/>
      <c r="AU40" s="74"/>
      <c r="AV40" s="74"/>
      <c r="AW40" s="74"/>
      <c r="AX40" s="74"/>
      <c r="AY40" s="74"/>
      <c r="AZ40" s="74"/>
      <c r="BA40" s="74"/>
      <c r="BB40" s="74"/>
      <c r="BC40" s="74"/>
      <c r="BD40" s="74"/>
      <c r="BE40" s="74"/>
    </row>
    <row r="41" spans="2:57" ht="14.25" customHeight="1" thickBot="1" x14ac:dyDescent="0.3">
      <c r="B41" s="74"/>
      <c r="C41" s="175"/>
      <c r="D41" s="175"/>
      <c r="E41" s="74"/>
      <c r="F41" s="74"/>
      <c r="G41" s="175"/>
      <c r="H41" s="175"/>
      <c r="I41" s="74"/>
      <c r="AH41" s="843" t="s">
        <v>82</v>
      </c>
      <c r="AI41" s="846"/>
      <c r="AJ41" s="847"/>
      <c r="AK41" s="846"/>
      <c r="AL41" s="846"/>
      <c r="AM41" s="845" t="s">
        <v>83</v>
      </c>
      <c r="AO41" s="74"/>
      <c r="AP41" s="74"/>
      <c r="AQ41" s="74"/>
      <c r="AR41" s="74"/>
      <c r="AS41" s="74"/>
      <c r="AT41" s="74"/>
      <c r="AU41" s="74"/>
      <c r="AV41" s="74"/>
      <c r="AW41" s="74"/>
      <c r="AX41" s="74"/>
      <c r="AY41" s="74"/>
      <c r="AZ41" s="74"/>
      <c r="BA41" s="74"/>
      <c r="BB41" s="74"/>
      <c r="BC41" s="74"/>
      <c r="BD41" s="74"/>
      <c r="BE41" s="74"/>
    </row>
    <row r="42" spans="2:57" ht="14.25" customHeight="1" thickBot="1" x14ac:dyDescent="0.3">
      <c r="B42" s="74"/>
      <c r="C42" s="175"/>
      <c r="D42" s="175"/>
      <c r="E42" s="74"/>
      <c r="F42" s="74"/>
      <c r="G42" s="175"/>
      <c r="H42" s="175"/>
      <c r="I42" s="74"/>
      <c r="AH42" s="846" t="s">
        <v>84</v>
      </c>
      <c r="AI42" s="846"/>
      <c r="AJ42" s="847"/>
      <c r="AK42" s="846"/>
      <c r="AL42" s="846"/>
      <c r="AM42" s="846"/>
      <c r="AO42" s="74"/>
      <c r="AP42" s="74"/>
      <c r="AQ42" s="74"/>
      <c r="AR42" s="74"/>
      <c r="AS42" s="74"/>
      <c r="AT42" s="74"/>
      <c r="AU42" s="74"/>
      <c r="AV42" s="74"/>
      <c r="AW42" s="74"/>
      <c r="AX42" s="74"/>
      <c r="AY42" s="74"/>
      <c r="AZ42" s="74"/>
      <c r="BA42" s="74"/>
      <c r="BB42" s="74"/>
      <c r="BC42" s="74"/>
      <c r="BD42" s="74"/>
      <c r="BE42" s="74"/>
    </row>
    <row r="43" spans="2:57" ht="14.25" customHeight="1" thickBot="1" x14ac:dyDescent="0.3">
      <c r="B43" s="74"/>
      <c r="C43" s="175"/>
      <c r="D43" s="175"/>
      <c r="E43" s="74"/>
      <c r="F43" s="74"/>
      <c r="G43" s="175"/>
      <c r="H43" s="175"/>
      <c r="I43" s="74"/>
      <c r="AH43" s="848" t="s">
        <v>85</v>
      </c>
      <c r="AI43" s="848"/>
      <c r="AJ43" s="849" t="s">
        <v>86</v>
      </c>
      <c r="AK43" s="850"/>
      <c r="AL43" s="850"/>
      <c r="AM43" s="850"/>
      <c r="AO43" s="74"/>
      <c r="AP43" s="74"/>
      <c r="AQ43" s="74"/>
      <c r="AR43" s="74"/>
      <c r="AS43" s="74"/>
      <c r="AT43" s="74"/>
      <c r="AU43" s="74"/>
      <c r="AV43" s="74"/>
      <c r="AW43" s="74"/>
      <c r="AX43" s="74"/>
      <c r="AY43" s="74"/>
      <c r="AZ43" s="74"/>
      <c r="BA43" s="74"/>
      <c r="BB43" s="74"/>
      <c r="BC43" s="74"/>
      <c r="BD43" s="74"/>
      <c r="BE43" s="74"/>
    </row>
    <row r="44" spans="2:57" ht="14.25" customHeight="1" x14ac:dyDescent="0.25">
      <c r="B44" s="74"/>
      <c r="C44" s="175"/>
      <c r="D44" s="175"/>
      <c r="E44" s="74"/>
      <c r="F44" s="74"/>
      <c r="G44" s="175"/>
      <c r="H44" s="175"/>
      <c r="I44" s="74"/>
      <c r="AH44" s="851" t="s">
        <v>87</v>
      </c>
      <c r="AI44" s="851"/>
      <c r="AJ44" s="852" t="s">
        <v>88</v>
      </c>
      <c r="AK44" s="853"/>
      <c r="AL44" s="853"/>
      <c r="AM44" s="853"/>
      <c r="AO44" s="74"/>
      <c r="AP44" s="74"/>
      <c r="AQ44" s="74"/>
      <c r="AR44" s="74"/>
      <c r="AS44" s="74"/>
      <c r="AT44" s="74"/>
      <c r="AU44" s="74"/>
      <c r="AV44" s="74"/>
      <c r="AW44" s="74"/>
      <c r="AX44" s="74"/>
      <c r="AY44" s="74"/>
      <c r="AZ44" s="74"/>
      <c r="BA44" s="74"/>
      <c r="BB44" s="74"/>
      <c r="BC44" s="74"/>
      <c r="BD44" s="74"/>
      <c r="BE44" s="74"/>
    </row>
    <row r="45" spans="2:57" ht="14.25" customHeight="1" x14ac:dyDescent="0.25">
      <c r="B45" s="74"/>
      <c r="C45" s="175"/>
      <c r="D45" s="175"/>
      <c r="E45" s="74"/>
      <c r="F45" s="74"/>
      <c r="G45" s="175"/>
      <c r="H45" s="175"/>
      <c r="I45" s="74"/>
      <c r="AH45" s="854" t="s">
        <v>89</v>
      </c>
      <c r="AI45" s="855"/>
      <c r="AJ45" s="856"/>
      <c r="AK45" s="857"/>
      <c r="AL45" s="857"/>
      <c r="AM45" s="857"/>
      <c r="AO45" s="74"/>
      <c r="AP45" s="74"/>
      <c r="AQ45" s="74"/>
      <c r="AR45" s="74"/>
      <c r="AS45" s="74"/>
      <c r="AT45" s="74"/>
      <c r="AU45" s="74"/>
      <c r="AV45" s="74"/>
      <c r="AW45" s="74"/>
      <c r="AX45" s="74"/>
      <c r="AY45" s="74"/>
      <c r="AZ45" s="74"/>
      <c r="BA45" s="74"/>
      <c r="BB45" s="74"/>
      <c r="BC45" s="74"/>
      <c r="BD45" s="74"/>
      <c r="BE45" s="74"/>
    </row>
    <row r="46" spans="2:57" ht="14.25" customHeight="1" x14ac:dyDescent="0.25">
      <c r="B46" s="74"/>
      <c r="C46" s="175"/>
      <c r="D46" s="175"/>
      <c r="E46" s="74"/>
      <c r="F46" s="74"/>
      <c r="G46" s="175"/>
      <c r="H46" s="175"/>
      <c r="I46" s="74"/>
      <c r="AH46" s="257" t="s">
        <v>90</v>
      </c>
      <c r="AI46" s="257"/>
      <c r="AJ46" s="858"/>
      <c r="AK46" s="748"/>
      <c r="AL46" s="748"/>
      <c r="AM46" s="748" t="s">
        <v>83</v>
      </c>
      <c r="AO46" s="74"/>
      <c r="AP46" s="74"/>
      <c r="AQ46" s="74"/>
      <c r="AR46" s="74"/>
      <c r="AS46" s="74"/>
      <c r="AT46" s="74"/>
      <c r="AU46" s="74"/>
      <c r="AV46" s="74"/>
      <c r="AW46" s="74"/>
      <c r="AX46" s="74"/>
      <c r="AY46" s="74"/>
      <c r="AZ46" s="74"/>
      <c r="BA46" s="74"/>
      <c r="BB46" s="74"/>
      <c r="BC46" s="74"/>
      <c r="BD46" s="74"/>
      <c r="BE46" s="74"/>
    </row>
    <row r="47" spans="2:57" ht="14.25" customHeight="1" x14ac:dyDescent="0.25">
      <c r="B47" s="74"/>
      <c r="C47" s="175"/>
      <c r="D47" s="175"/>
      <c r="E47" s="74"/>
      <c r="F47" s="74"/>
      <c r="G47" s="175"/>
      <c r="H47" s="175"/>
      <c r="I47" s="74"/>
      <c r="AH47" s="859" t="s">
        <v>91</v>
      </c>
      <c r="AI47" s="859"/>
      <c r="AJ47" s="860"/>
      <c r="AK47" s="861"/>
      <c r="AL47" s="861"/>
      <c r="AM47" s="861"/>
      <c r="AO47" s="74"/>
      <c r="AP47" s="74"/>
      <c r="AQ47" s="74"/>
      <c r="AR47" s="74"/>
      <c r="AS47" s="74"/>
      <c r="AT47" s="74"/>
      <c r="AU47" s="74"/>
      <c r="AV47" s="74"/>
      <c r="AW47" s="74"/>
      <c r="AX47" s="74"/>
      <c r="AY47" s="74"/>
      <c r="AZ47" s="74"/>
      <c r="BA47" s="74"/>
      <c r="BB47" s="74"/>
      <c r="BC47" s="74"/>
      <c r="BD47" s="74"/>
      <c r="BE47" s="74"/>
    </row>
    <row r="48" spans="2:57" ht="14.25" customHeight="1" x14ac:dyDescent="0.25">
      <c r="B48" s="74"/>
      <c r="C48" s="175"/>
      <c r="D48" s="175"/>
      <c r="E48" s="74"/>
      <c r="F48" s="74"/>
      <c r="G48" s="175"/>
      <c r="H48" s="175"/>
      <c r="I48" s="74"/>
      <c r="AH48" s="257" t="s">
        <v>92</v>
      </c>
      <c r="AI48" s="257"/>
      <c r="AJ48" s="858" t="s">
        <v>93</v>
      </c>
      <c r="AK48" s="748"/>
      <c r="AL48" s="748"/>
      <c r="AM48" s="748"/>
      <c r="AO48" s="74"/>
      <c r="AP48" s="74"/>
      <c r="AQ48" s="74"/>
      <c r="AR48" s="74"/>
      <c r="AS48" s="74"/>
      <c r="AT48" s="74"/>
      <c r="AU48" s="74"/>
      <c r="AV48" s="74"/>
      <c r="AW48" s="74"/>
      <c r="AX48" s="74"/>
      <c r="AY48" s="74"/>
      <c r="AZ48" s="74"/>
      <c r="BA48" s="74"/>
      <c r="BB48" s="74"/>
      <c r="BC48" s="74"/>
      <c r="BD48" s="74"/>
      <c r="BE48" s="74"/>
    </row>
    <row r="49" spans="2:57" ht="14.25" customHeight="1" x14ac:dyDescent="0.25">
      <c r="B49" s="74"/>
      <c r="C49" s="175"/>
      <c r="D49" s="175"/>
      <c r="E49" s="74"/>
      <c r="F49" s="74"/>
      <c r="G49" s="175"/>
      <c r="H49" s="175"/>
      <c r="I49" s="74"/>
      <c r="AH49" s="862" t="s">
        <v>7</v>
      </c>
      <c r="AI49" s="863"/>
      <c r="AJ49" s="864"/>
      <c r="AK49" s="864"/>
      <c r="AL49" s="864"/>
      <c r="AM49" s="864"/>
      <c r="AO49" s="74"/>
      <c r="AP49" s="74"/>
      <c r="AQ49" s="74"/>
      <c r="AR49" s="74"/>
      <c r="AS49" s="74"/>
      <c r="AT49" s="74"/>
      <c r="AU49" s="74"/>
      <c r="AV49" s="74"/>
      <c r="AW49" s="74"/>
      <c r="AX49" s="74"/>
      <c r="AY49" s="74"/>
      <c r="AZ49" s="74"/>
      <c r="BA49" s="74"/>
      <c r="BB49" s="74"/>
      <c r="BC49" s="74"/>
      <c r="BD49" s="74"/>
      <c r="BE49" s="74"/>
    </row>
    <row r="50" spans="2:57" ht="14.25" customHeight="1" x14ac:dyDescent="0.25">
      <c r="B50" s="74"/>
      <c r="C50" s="175"/>
      <c r="D50" s="175"/>
      <c r="E50" s="74"/>
      <c r="F50" s="74"/>
      <c r="G50" s="175"/>
      <c r="H50" s="175"/>
      <c r="I50" s="74"/>
      <c r="AH50" s="257" t="s">
        <v>94</v>
      </c>
      <c r="AI50" s="257"/>
      <c r="AJ50" s="858" t="s">
        <v>95</v>
      </c>
      <c r="AK50" s="748"/>
      <c r="AL50" s="748"/>
      <c r="AM50" s="748"/>
      <c r="AO50" s="74"/>
      <c r="AP50" s="74"/>
      <c r="AQ50" s="74"/>
      <c r="AR50" s="74"/>
      <c r="AS50" s="74"/>
      <c r="AT50" s="74"/>
      <c r="AU50" s="74"/>
      <c r="AV50" s="74"/>
      <c r="AW50" s="74"/>
      <c r="AX50" s="74"/>
      <c r="AY50" s="74"/>
      <c r="AZ50" s="74"/>
      <c r="BA50" s="74"/>
      <c r="BB50" s="74"/>
      <c r="BC50" s="74"/>
      <c r="BD50" s="74"/>
      <c r="BE50" s="74"/>
    </row>
    <row r="51" spans="2:57" ht="14.25" customHeight="1" thickBot="1" x14ac:dyDescent="0.3">
      <c r="B51" s="74"/>
      <c r="C51" s="175"/>
      <c r="D51" s="175"/>
      <c r="E51" s="74"/>
      <c r="F51" s="74"/>
      <c r="G51" s="175"/>
      <c r="H51" s="175"/>
      <c r="I51" s="74"/>
      <c r="AH51" s="74" t="s">
        <v>81</v>
      </c>
      <c r="AI51" s="74"/>
      <c r="AJ51" s="74"/>
      <c r="AK51" s="74"/>
      <c r="AL51" s="74"/>
      <c r="AM51" s="74"/>
      <c r="AO51" s="1010">
        <v>2015</v>
      </c>
      <c r="AP51" s="1010"/>
      <c r="AQ51" s="1010"/>
      <c r="AR51" s="1010"/>
      <c r="AS51" s="1010"/>
      <c r="AT51" s="1010">
        <v>2016</v>
      </c>
      <c r="AU51" s="1010"/>
      <c r="AV51" s="1010"/>
      <c r="AW51" s="1010"/>
      <c r="AX51" s="74"/>
      <c r="AY51" s="74"/>
      <c r="AZ51" s="74"/>
      <c r="BA51" s="74"/>
      <c r="BB51" s="74"/>
      <c r="BC51" s="74"/>
      <c r="BD51" s="74"/>
      <c r="BE51" s="74"/>
    </row>
    <row r="52" spans="2:57" ht="14.25" customHeight="1" thickBot="1" x14ac:dyDescent="0.3">
      <c r="B52" s="74"/>
      <c r="C52" s="175"/>
      <c r="D52" s="175"/>
      <c r="E52" s="74"/>
      <c r="F52" s="74"/>
      <c r="G52" s="175"/>
      <c r="H52" s="175"/>
      <c r="I52" s="74"/>
      <c r="AH52" s="74"/>
      <c r="AI52" s="74"/>
      <c r="AJ52" s="74"/>
      <c r="AK52" s="74"/>
      <c r="AL52" s="74"/>
      <c r="AM52" s="74"/>
      <c r="AO52" s="865"/>
      <c r="AP52" s="865" t="s">
        <v>10</v>
      </c>
      <c r="AQ52" s="865" t="s">
        <v>5</v>
      </c>
      <c r="AR52" s="865" t="s">
        <v>96</v>
      </c>
      <c r="AS52" s="865" t="s">
        <v>1</v>
      </c>
      <c r="AT52" s="865" t="s">
        <v>10</v>
      </c>
      <c r="AU52" s="865" t="s">
        <v>5</v>
      </c>
      <c r="AV52" s="865" t="s">
        <v>96</v>
      </c>
      <c r="AW52" s="865" t="s">
        <v>1</v>
      </c>
      <c r="AX52" s="74"/>
      <c r="AY52" s="74"/>
      <c r="AZ52" s="74"/>
      <c r="BA52" s="74"/>
      <c r="BB52" s="74"/>
      <c r="BC52" s="74"/>
      <c r="BD52" s="74"/>
      <c r="BE52" s="74"/>
    </row>
    <row r="53" spans="2:57" ht="14.25" customHeight="1" thickBot="1" x14ac:dyDescent="0.3">
      <c r="B53" s="74"/>
      <c r="C53" s="175"/>
      <c r="D53" s="175"/>
      <c r="E53" s="74"/>
      <c r="F53" s="74"/>
      <c r="G53" s="175"/>
      <c r="H53" s="175"/>
      <c r="I53" s="74"/>
      <c r="AH53" s="1008" t="s">
        <v>97</v>
      </c>
      <c r="AI53" s="1008"/>
      <c r="AJ53" s="1008"/>
      <c r="AK53" s="1008"/>
      <c r="AL53" s="1008"/>
      <c r="AM53" s="1008"/>
      <c r="AO53" s="866" t="s">
        <v>98</v>
      </c>
      <c r="AP53" s="169"/>
      <c r="AQ53" s="169"/>
      <c r="AR53" s="169"/>
      <c r="AS53" s="867"/>
      <c r="AT53" s="169"/>
      <c r="AU53" s="169"/>
      <c r="AV53" s="169"/>
      <c r="AW53" s="867"/>
      <c r="AX53" s="74"/>
      <c r="AY53" s="74"/>
      <c r="AZ53" s="74"/>
      <c r="BA53" s="74"/>
      <c r="BB53" s="74"/>
      <c r="BC53" s="74"/>
      <c r="BD53" s="74"/>
      <c r="BE53" s="74"/>
    </row>
    <row r="54" spans="2:57" ht="14.25" customHeight="1" thickBot="1" x14ac:dyDescent="0.3">
      <c r="B54" s="74"/>
      <c r="C54" s="175"/>
      <c r="D54" s="175"/>
      <c r="E54" s="74"/>
      <c r="F54" s="74"/>
      <c r="G54" s="175"/>
      <c r="H54" s="175"/>
      <c r="I54" s="74"/>
      <c r="AH54" s="667" t="s">
        <v>59</v>
      </c>
      <c r="AI54" s="667"/>
      <c r="AJ54" s="667" t="s">
        <v>71</v>
      </c>
      <c r="AK54" s="667" t="s">
        <v>72</v>
      </c>
      <c r="AL54" s="667"/>
      <c r="AM54" s="667" t="s">
        <v>99</v>
      </c>
      <c r="AO54" s="866" t="s">
        <v>100</v>
      </c>
      <c r="AP54" s="169"/>
      <c r="AQ54" s="169"/>
      <c r="AR54" s="169"/>
      <c r="AS54" s="868"/>
      <c r="AT54" s="169"/>
      <c r="AU54" s="169"/>
      <c r="AV54" s="169"/>
      <c r="AW54" s="868"/>
      <c r="AX54" s="74"/>
      <c r="AY54" s="74"/>
      <c r="AZ54" s="74"/>
      <c r="BA54" s="74"/>
      <c r="BB54" s="74"/>
      <c r="BC54" s="74"/>
      <c r="BD54" s="74"/>
      <c r="BE54" s="74"/>
    </row>
    <row r="55" spans="2:57" ht="14.25" customHeight="1" thickBot="1" x14ac:dyDescent="0.3">
      <c r="B55" s="74"/>
      <c r="C55" s="175"/>
      <c r="D55" s="175"/>
      <c r="E55" s="74"/>
      <c r="F55" s="74"/>
      <c r="G55" s="175"/>
      <c r="H55" s="175"/>
      <c r="I55" s="74"/>
      <c r="AH55" s="851" t="s">
        <v>101</v>
      </c>
      <c r="AI55" s="851"/>
      <c r="AJ55" s="853"/>
      <c r="AK55" s="853"/>
      <c r="AL55" s="853"/>
      <c r="AM55" s="853"/>
      <c r="AO55" s="866" t="s">
        <v>102</v>
      </c>
      <c r="AP55" s="169"/>
      <c r="AQ55" s="169"/>
      <c r="AR55" s="169"/>
      <c r="AS55" s="868"/>
      <c r="AT55" s="169"/>
      <c r="AU55" s="169"/>
      <c r="AV55" s="169"/>
      <c r="AW55" s="868"/>
      <c r="AX55" s="74"/>
      <c r="AY55" s="74"/>
      <c r="AZ55" s="74"/>
      <c r="BA55" s="74"/>
      <c r="BB55" s="74"/>
      <c r="BC55" s="74"/>
      <c r="BD55" s="74"/>
      <c r="BE55" s="74"/>
    </row>
    <row r="56" spans="2:57" ht="14.25" customHeight="1" thickBot="1" x14ac:dyDescent="0.3">
      <c r="B56" s="74"/>
      <c r="C56" s="175"/>
      <c r="D56" s="175"/>
      <c r="E56" s="74"/>
      <c r="F56" s="74"/>
      <c r="G56" s="175"/>
      <c r="H56" s="175"/>
      <c r="I56" s="74"/>
      <c r="AH56" s="851"/>
      <c r="AI56" s="851"/>
      <c r="AJ56" s="853"/>
      <c r="AK56" s="853"/>
      <c r="AL56" s="853"/>
      <c r="AM56" s="853"/>
      <c r="AO56" s="866" t="s">
        <v>103</v>
      </c>
      <c r="AP56" s="169"/>
      <c r="AQ56" s="169"/>
      <c r="AR56" s="169"/>
      <c r="AS56" s="868"/>
      <c r="AT56" s="169"/>
      <c r="AU56" s="169"/>
      <c r="AV56" s="169"/>
      <c r="AW56" s="868"/>
      <c r="AX56" s="74"/>
      <c r="AY56" s="74"/>
      <c r="AZ56" s="74"/>
      <c r="BA56" s="74"/>
      <c r="BB56" s="74"/>
      <c r="BC56" s="74"/>
      <c r="BD56" s="74"/>
      <c r="BE56" s="74"/>
    </row>
    <row r="57" spans="2:57" ht="14.25" customHeight="1" x14ac:dyDescent="0.25">
      <c r="B57" s="74"/>
      <c r="C57" s="175"/>
      <c r="D57" s="175"/>
      <c r="E57" s="74"/>
      <c r="F57" s="74"/>
      <c r="G57" s="175"/>
      <c r="H57" s="175"/>
      <c r="I57" s="74"/>
      <c r="AH57" s="74"/>
      <c r="AI57" s="74"/>
      <c r="AJ57" s="74"/>
      <c r="AK57" s="74"/>
      <c r="AL57" s="74"/>
      <c r="AM57" s="74"/>
      <c r="AO57" s="74"/>
      <c r="AP57" s="74"/>
      <c r="AQ57" s="74"/>
      <c r="AR57" s="74"/>
      <c r="AS57" s="74"/>
      <c r="AT57" s="74"/>
      <c r="AU57" s="74"/>
      <c r="AV57" s="74"/>
      <c r="AW57" s="74"/>
      <c r="AX57" s="74"/>
      <c r="AY57" s="74"/>
      <c r="AZ57" s="74"/>
      <c r="BA57" s="74"/>
      <c r="BB57" s="74"/>
      <c r="BC57" s="74"/>
      <c r="BD57" s="74"/>
      <c r="BE57" s="74"/>
    </row>
    <row r="58" spans="2:57" ht="14.25" customHeight="1" thickBot="1" x14ac:dyDescent="0.3">
      <c r="B58" s="74"/>
      <c r="C58" s="175"/>
      <c r="D58" s="175"/>
      <c r="E58" s="74"/>
      <c r="F58" s="74"/>
      <c r="G58" s="175"/>
      <c r="H58" s="175"/>
      <c r="I58" s="74"/>
      <c r="AH58" s="74"/>
      <c r="AI58" s="74"/>
      <c r="AJ58" s="74"/>
      <c r="AK58" s="74"/>
      <c r="AL58" s="74"/>
      <c r="AM58" s="74"/>
      <c r="AO58" s="74"/>
      <c r="AP58" s="74"/>
      <c r="AQ58" s="74"/>
      <c r="AR58" s="74"/>
      <c r="AS58" s="74"/>
      <c r="AT58" s="74"/>
      <c r="AU58" s="74"/>
      <c r="AV58" s="74"/>
      <c r="AW58" s="74"/>
      <c r="AX58" s="74"/>
      <c r="AY58" s="1011" t="s">
        <v>85</v>
      </c>
      <c r="AZ58" s="1011"/>
      <c r="BA58" s="1011"/>
      <c r="BB58" s="74"/>
      <c r="BC58" s="74"/>
      <c r="BD58" s="74"/>
      <c r="BE58" s="74"/>
    </row>
    <row r="59" spans="2:57" ht="14.25" customHeight="1" thickBot="1" x14ac:dyDescent="0.3">
      <c r="B59" s="74"/>
      <c r="C59" s="175"/>
      <c r="D59" s="175"/>
      <c r="E59" s="74"/>
      <c r="F59" s="74"/>
      <c r="G59" s="175"/>
      <c r="H59" s="175"/>
      <c r="I59" s="74"/>
      <c r="AH59" s="74"/>
      <c r="AI59" s="74"/>
      <c r="AJ59" s="74"/>
      <c r="AK59" s="74"/>
      <c r="AL59" s="74"/>
      <c r="AM59" s="74"/>
      <c r="AO59" s="74"/>
      <c r="AP59" s="74"/>
      <c r="AQ59" s="74"/>
      <c r="AR59" s="74"/>
      <c r="AS59" s="74"/>
      <c r="AT59" s="74"/>
      <c r="AU59" s="74"/>
      <c r="AV59" s="74"/>
      <c r="AW59" s="74"/>
      <c r="AX59" s="74"/>
      <c r="AY59" s="865"/>
      <c r="AZ59" s="865">
        <v>2015</v>
      </c>
      <c r="BA59" s="865">
        <v>2016</v>
      </c>
      <c r="BB59" s="74"/>
      <c r="BC59" s="74"/>
      <c r="BD59" s="74"/>
      <c r="BE59" s="74"/>
    </row>
    <row r="60" spans="2:57" ht="18" customHeight="1" thickBot="1" x14ac:dyDescent="0.3">
      <c r="B60" s="74"/>
      <c r="C60" s="175"/>
      <c r="D60" s="175"/>
      <c r="E60" s="74"/>
      <c r="F60" s="74"/>
      <c r="G60" s="175"/>
      <c r="H60" s="175"/>
      <c r="I60" s="74"/>
      <c r="AH60" s="74"/>
      <c r="AI60" s="74"/>
      <c r="AJ60" s="74"/>
      <c r="AK60" s="74"/>
      <c r="AL60" s="74"/>
      <c r="AM60" s="74"/>
      <c r="AO60" s="74"/>
      <c r="AP60" s="74"/>
      <c r="AQ60" s="74"/>
      <c r="AR60" s="74"/>
      <c r="AS60" s="74"/>
      <c r="AT60" s="74"/>
      <c r="AU60" s="74"/>
      <c r="AV60" s="74"/>
      <c r="AW60" s="74"/>
      <c r="AX60" s="74"/>
      <c r="AY60" s="866" t="s">
        <v>104</v>
      </c>
      <c r="AZ60" s="169"/>
      <c r="BA60" s="169"/>
      <c r="BB60" s="74"/>
      <c r="BC60" s="74"/>
      <c r="BD60" s="74"/>
      <c r="BE60" s="74"/>
    </row>
    <row r="61" spans="2:57" ht="18" customHeight="1" thickBot="1" x14ac:dyDescent="0.3">
      <c r="B61" s="74"/>
      <c r="C61" s="175"/>
      <c r="D61" s="175"/>
      <c r="E61" s="74"/>
      <c r="F61" s="74"/>
      <c r="G61" s="175"/>
      <c r="H61" s="175"/>
      <c r="I61" s="74"/>
      <c r="AH61" s="74"/>
      <c r="AI61" s="74"/>
      <c r="AJ61" s="74"/>
      <c r="AK61" s="74"/>
      <c r="AL61" s="74"/>
      <c r="AM61" s="74"/>
      <c r="AO61" s="74"/>
      <c r="AP61" s="74"/>
      <c r="AQ61" s="74"/>
      <c r="AR61" s="74"/>
      <c r="AS61" s="74"/>
      <c r="AT61" s="74"/>
      <c r="AU61" s="74"/>
      <c r="AV61" s="74"/>
      <c r="AW61" s="74"/>
      <c r="AX61" s="74"/>
      <c r="AY61" s="866" t="s">
        <v>105</v>
      </c>
      <c r="AZ61" s="169"/>
      <c r="BA61" s="169"/>
      <c r="BB61" s="74"/>
      <c r="BC61" s="74"/>
      <c r="BD61" s="74"/>
      <c r="BE61" s="74"/>
    </row>
    <row r="62" spans="2:57" ht="18" customHeight="1" thickBot="1" x14ac:dyDescent="0.3">
      <c r="B62" s="74"/>
      <c r="C62" s="175"/>
      <c r="D62" s="175"/>
      <c r="E62" s="74"/>
      <c r="F62" s="74"/>
      <c r="G62" s="175"/>
      <c r="H62" s="175"/>
      <c r="I62" s="74"/>
      <c r="AH62" s="74"/>
      <c r="AI62" s="74"/>
      <c r="AJ62" s="74"/>
      <c r="AK62" s="74"/>
      <c r="AL62" s="74"/>
      <c r="AM62" s="74"/>
      <c r="AO62" s="74"/>
      <c r="AP62" s="74"/>
      <c r="AQ62" s="74"/>
      <c r="AR62" s="74"/>
      <c r="AS62" s="74"/>
      <c r="AT62" s="74"/>
      <c r="AU62" s="74"/>
      <c r="AV62" s="74"/>
      <c r="AW62" s="74"/>
      <c r="AX62" s="74"/>
      <c r="AY62" s="869" t="s">
        <v>106</v>
      </c>
      <c r="AZ62" s="169"/>
      <c r="BA62" s="169"/>
      <c r="BB62" s="74"/>
      <c r="BC62" s="74"/>
      <c r="BD62" s="74"/>
      <c r="BE62" s="74"/>
    </row>
    <row r="63" spans="2:57" ht="18" customHeight="1" thickBot="1" x14ac:dyDescent="0.3">
      <c r="B63" s="74"/>
      <c r="C63" s="175"/>
      <c r="D63" s="175"/>
      <c r="E63" s="74"/>
      <c r="F63" s="74"/>
      <c r="G63" s="175"/>
      <c r="H63" s="175"/>
      <c r="I63" s="74"/>
      <c r="AH63" s="74"/>
      <c r="AI63" s="74"/>
      <c r="AJ63" s="74"/>
      <c r="AK63" s="74"/>
      <c r="AL63" s="74"/>
      <c r="AM63" s="74"/>
      <c r="AO63" s="74"/>
      <c r="AP63" s="74"/>
      <c r="AQ63" s="74"/>
      <c r="AR63" s="74"/>
      <c r="AS63" s="74"/>
      <c r="AT63" s="74"/>
      <c r="AU63" s="74"/>
      <c r="AV63" s="74"/>
      <c r="AW63" s="74"/>
      <c r="AX63" s="74"/>
      <c r="AY63" s="869" t="s">
        <v>107</v>
      </c>
      <c r="AZ63" s="169"/>
      <c r="BA63" s="169"/>
      <c r="BB63" s="74"/>
      <c r="BC63" s="74"/>
      <c r="BD63" s="74"/>
      <c r="BE63" s="74"/>
    </row>
    <row r="64" spans="2:57" ht="18" customHeight="1" thickBot="1" x14ac:dyDescent="0.3">
      <c r="B64" s="74"/>
      <c r="C64" s="175"/>
      <c r="D64" s="175"/>
      <c r="E64" s="74"/>
      <c r="F64" s="74"/>
      <c r="G64" s="175"/>
      <c r="H64" s="175"/>
      <c r="I64" s="74"/>
      <c r="AH64" s="74"/>
      <c r="AI64" s="74"/>
      <c r="AJ64" s="74"/>
      <c r="AK64" s="74"/>
      <c r="AL64" s="74"/>
      <c r="AM64" s="74"/>
      <c r="AO64" s="74"/>
      <c r="AP64" s="74"/>
      <c r="AQ64" s="74"/>
      <c r="AR64" s="74"/>
      <c r="AS64" s="74"/>
      <c r="AT64" s="74"/>
      <c r="AU64" s="74"/>
      <c r="AV64" s="74"/>
      <c r="AW64" s="74"/>
      <c r="AX64" s="74"/>
      <c r="AY64" s="869" t="s">
        <v>108</v>
      </c>
      <c r="AZ64" s="169"/>
      <c r="BA64" s="169"/>
      <c r="BB64" s="74"/>
      <c r="BC64" s="74"/>
      <c r="BD64" s="74"/>
      <c r="BE64" s="74"/>
    </row>
    <row r="65" spans="2:57" ht="18" customHeight="1" thickBot="1" x14ac:dyDescent="0.3">
      <c r="B65" s="74"/>
      <c r="C65" s="175"/>
      <c r="D65" s="175"/>
      <c r="E65" s="74"/>
      <c r="F65" s="74"/>
      <c r="G65" s="175"/>
      <c r="H65" s="175"/>
      <c r="I65" s="74"/>
      <c r="AH65" s="74"/>
      <c r="AI65" s="74"/>
      <c r="AJ65" s="74"/>
      <c r="AK65" s="74"/>
      <c r="AL65" s="74"/>
      <c r="AM65" s="74"/>
      <c r="AO65" s="74"/>
      <c r="AP65" s="74"/>
      <c r="AQ65" s="74"/>
      <c r="AR65" s="74"/>
      <c r="AS65" s="74"/>
      <c r="AT65" s="74"/>
      <c r="AU65" s="74"/>
      <c r="AV65" s="74"/>
      <c r="AW65" s="74"/>
      <c r="AX65" s="74"/>
      <c r="AY65" s="866" t="s">
        <v>109</v>
      </c>
      <c r="AZ65" s="169"/>
      <c r="BA65" s="169"/>
      <c r="BB65" s="74"/>
      <c r="BC65" s="74"/>
      <c r="BD65" s="74"/>
      <c r="BE65" s="74"/>
    </row>
    <row r="66" spans="2:57" ht="18" customHeight="1" thickBot="1" x14ac:dyDescent="0.3">
      <c r="B66" s="74"/>
      <c r="C66" s="175"/>
      <c r="D66" s="175"/>
      <c r="E66" s="74"/>
      <c r="F66" s="74"/>
      <c r="G66" s="175"/>
      <c r="H66" s="175"/>
      <c r="I66" s="74"/>
      <c r="AH66" s="74"/>
      <c r="AI66" s="74"/>
      <c r="AJ66" s="74"/>
      <c r="AK66" s="74"/>
      <c r="AL66" s="74"/>
      <c r="AM66" s="74"/>
      <c r="AO66" s="74"/>
      <c r="AP66" s="74"/>
      <c r="AQ66" s="74"/>
      <c r="AR66" s="74"/>
      <c r="AS66" s="74"/>
      <c r="AT66" s="74"/>
      <c r="AU66" s="74"/>
      <c r="AV66" s="74"/>
      <c r="AW66" s="74"/>
      <c r="AX66" s="74"/>
      <c r="AY66" s="870" t="s">
        <v>110</v>
      </c>
      <c r="AZ66" s="169"/>
      <c r="BA66" s="169"/>
      <c r="BB66" s="74"/>
      <c r="BC66" s="74"/>
      <c r="BD66" s="74"/>
      <c r="BE66" s="74"/>
    </row>
    <row r="67" spans="2:57" ht="18" customHeight="1" thickBot="1" x14ac:dyDescent="0.3">
      <c r="B67" s="74"/>
      <c r="C67" s="175"/>
      <c r="D67" s="175"/>
      <c r="E67" s="74"/>
      <c r="F67" s="74"/>
      <c r="G67" s="175"/>
      <c r="H67" s="175"/>
      <c r="I67" s="74"/>
      <c r="AH67" s="74"/>
      <c r="AI67" s="74"/>
      <c r="AJ67" s="74"/>
      <c r="AK67" s="74"/>
      <c r="AL67" s="74"/>
      <c r="AM67" s="74"/>
      <c r="AO67" s="74"/>
      <c r="AP67" s="74"/>
      <c r="AQ67" s="74"/>
      <c r="AR67" s="74"/>
      <c r="AS67" s="74"/>
      <c r="AT67" s="74"/>
      <c r="AU67" s="74"/>
      <c r="AV67" s="74"/>
      <c r="AW67" s="74"/>
      <c r="AX67" s="74"/>
      <c r="AY67" s="866" t="s">
        <v>111</v>
      </c>
      <c r="AZ67" s="169"/>
      <c r="BA67" s="169"/>
      <c r="BB67" s="74"/>
      <c r="BC67" s="74"/>
      <c r="BD67" s="74"/>
      <c r="BE67" s="74"/>
    </row>
    <row r="68" spans="2:57" ht="18" customHeight="1" thickBot="1" x14ac:dyDescent="0.3">
      <c r="B68" s="74"/>
      <c r="C68" s="175"/>
      <c r="D68" s="175"/>
      <c r="E68" s="74"/>
      <c r="F68" s="74"/>
      <c r="G68" s="175"/>
      <c r="H68" s="175"/>
      <c r="I68" s="74"/>
      <c r="AH68" s="74"/>
      <c r="AI68" s="74"/>
      <c r="AJ68" s="74"/>
      <c r="AK68" s="74"/>
      <c r="AL68" s="74"/>
      <c r="AM68" s="74"/>
      <c r="AO68" s="74"/>
      <c r="AP68" s="74"/>
      <c r="AQ68" s="74"/>
      <c r="AR68" s="74"/>
      <c r="AS68" s="74"/>
      <c r="AT68" s="74"/>
      <c r="AU68" s="74"/>
      <c r="AV68" s="74"/>
      <c r="AW68" s="74"/>
      <c r="AX68" s="74"/>
      <c r="AY68" s="870" t="s">
        <v>112</v>
      </c>
      <c r="AZ68" s="169"/>
      <c r="BA68" s="169"/>
      <c r="BB68" s="74"/>
      <c r="BC68" s="74"/>
      <c r="BD68" s="74"/>
      <c r="BE68" s="74"/>
    </row>
    <row r="69" spans="2:57" ht="18" customHeight="1" thickBot="1" x14ac:dyDescent="0.3">
      <c r="B69" s="74"/>
      <c r="C69" s="175"/>
      <c r="D69" s="175"/>
      <c r="E69" s="74"/>
      <c r="F69" s="74"/>
      <c r="G69" s="175"/>
      <c r="H69" s="175"/>
      <c r="I69" s="74"/>
      <c r="AH69" s="74"/>
      <c r="AI69" s="74"/>
      <c r="AJ69" s="74"/>
      <c r="AK69" s="74"/>
      <c r="AL69" s="74"/>
      <c r="AM69" s="74"/>
      <c r="AO69" s="74"/>
      <c r="AP69" s="74"/>
      <c r="AQ69" s="74"/>
      <c r="AR69" s="74"/>
      <c r="AS69" s="74"/>
      <c r="AT69" s="74"/>
      <c r="AU69" s="74"/>
      <c r="AV69" s="74"/>
      <c r="AW69" s="74"/>
      <c r="AX69" s="74"/>
      <c r="AY69" s="870" t="s">
        <v>113</v>
      </c>
      <c r="AZ69" s="169"/>
      <c r="BA69" s="169"/>
      <c r="BB69" s="74"/>
      <c r="BC69" s="74"/>
      <c r="BD69" s="74"/>
      <c r="BE69" s="74"/>
    </row>
    <row r="70" spans="2:57" ht="18" customHeight="1" thickBot="1" x14ac:dyDescent="0.3">
      <c r="B70" s="74"/>
      <c r="C70" s="175"/>
      <c r="D70" s="175"/>
      <c r="E70" s="74"/>
      <c r="F70" s="74"/>
      <c r="G70" s="175"/>
      <c r="H70" s="175"/>
      <c r="I70" s="74"/>
      <c r="AH70" s="74"/>
      <c r="AI70" s="74"/>
      <c r="AJ70" s="74"/>
      <c r="AK70" s="74"/>
      <c r="AL70" s="74"/>
      <c r="AM70" s="74"/>
      <c r="AO70" s="74"/>
      <c r="AP70" s="74"/>
      <c r="AQ70" s="74"/>
      <c r="AR70" s="74"/>
      <c r="AS70" s="74"/>
      <c r="AT70" s="74"/>
      <c r="AU70" s="74"/>
      <c r="AV70" s="74"/>
      <c r="AW70" s="74"/>
      <c r="AX70" s="74"/>
      <c r="AY70" s="870" t="s">
        <v>114</v>
      </c>
      <c r="AZ70" s="169"/>
      <c r="BA70" s="169"/>
      <c r="BB70" s="74"/>
      <c r="BC70" s="74"/>
      <c r="BD70" s="74"/>
      <c r="BE70" s="74"/>
    </row>
    <row r="71" spans="2:57" ht="18" customHeight="1" thickBot="1" x14ac:dyDescent="0.3">
      <c r="B71" s="74"/>
      <c r="C71" s="175"/>
      <c r="D71" s="175"/>
      <c r="E71" s="74"/>
      <c r="F71" s="74"/>
      <c r="G71" s="175"/>
      <c r="H71" s="175"/>
      <c r="I71" s="74"/>
      <c r="AH71" s="74"/>
      <c r="AI71" s="74"/>
      <c r="AJ71" s="74"/>
      <c r="AK71" s="74"/>
      <c r="AL71" s="74"/>
      <c r="AM71" s="74"/>
      <c r="AO71" s="74"/>
      <c r="AP71" s="74"/>
      <c r="AQ71" s="74"/>
      <c r="AR71" s="74"/>
      <c r="AS71" s="74"/>
      <c r="AT71" s="74"/>
      <c r="AU71" s="74"/>
      <c r="AV71" s="74"/>
      <c r="AW71" s="74"/>
      <c r="AX71" s="74"/>
      <c r="AY71" s="866" t="s">
        <v>115</v>
      </c>
      <c r="AZ71" s="169"/>
      <c r="BA71" s="169"/>
      <c r="BB71" s="74"/>
      <c r="BC71" s="74"/>
      <c r="BD71" s="74"/>
      <c r="BE71" s="74"/>
    </row>
    <row r="72" spans="2:57" ht="16.5" hidden="1" thickBot="1" x14ac:dyDescent="0.3">
      <c r="B72" s="74"/>
      <c r="C72" s="175"/>
      <c r="D72" s="175"/>
      <c r="E72" s="74"/>
      <c r="F72" s="74"/>
      <c r="G72" s="175"/>
      <c r="H72" s="175"/>
      <c r="I72" s="74"/>
      <c r="AH72" s="74"/>
      <c r="AI72" s="74"/>
      <c r="AJ72" s="74"/>
      <c r="AK72" s="74"/>
      <c r="AL72" s="74"/>
      <c r="AM72" s="74"/>
      <c r="AO72" s="74"/>
      <c r="AP72" s="74"/>
      <c r="AQ72" s="74"/>
      <c r="AR72" s="74"/>
      <c r="AS72" s="74"/>
      <c r="AT72" s="74"/>
      <c r="AU72" s="74"/>
      <c r="AV72" s="74"/>
      <c r="AW72" s="74"/>
      <c r="AX72" s="74"/>
      <c r="AY72" s="866"/>
      <c r="AZ72" s="169"/>
      <c r="BA72" s="169"/>
      <c r="BB72" s="74"/>
      <c r="BC72" s="74"/>
      <c r="BD72" s="74"/>
      <c r="BE72" s="74"/>
    </row>
    <row r="73" spans="2:57" x14ac:dyDescent="0.25">
      <c r="B73" s="74"/>
      <c r="C73" s="175"/>
      <c r="D73" s="175"/>
      <c r="E73" s="74"/>
      <c r="F73" s="74"/>
      <c r="G73" s="175"/>
      <c r="H73" s="175"/>
      <c r="I73" s="74"/>
      <c r="AH73" s="74"/>
      <c r="AI73" s="74"/>
      <c r="AJ73" s="74"/>
      <c r="AK73" s="74"/>
      <c r="AL73" s="74"/>
      <c r="AM73" s="74"/>
      <c r="AO73" s="74"/>
      <c r="AP73" s="74"/>
      <c r="AQ73" s="74"/>
      <c r="AR73" s="74"/>
      <c r="AS73" s="74"/>
      <c r="AT73" s="74"/>
      <c r="AU73" s="74"/>
      <c r="AV73" s="74"/>
      <c r="AW73" s="74"/>
      <c r="AX73" s="74"/>
      <c r="AY73" s="74"/>
      <c r="AZ73" s="74"/>
      <c r="BA73" s="74"/>
      <c r="BB73" s="74"/>
      <c r="BC73" s="74"/>
      <c r="BD73" s="74"/>
      <c r="BE73" s="74"/>
    </row>
    <row r="74" spans="2:57" x14ac:dyDescent="0.25">
      <c r="B74" s="74"/>
      <c r="C74" s="175"/>
      <c r="D74" s="175"/>
      <c r="E74" s="74"/>
      <c r="F74" s="74"/>
      <c r="G74" s="175"/>
      <c r="H74" s="175"/>
      <c r="I74" s="74"/>
      <c r="AH74" s="74"/>
      <c r="AI74" s="74"/>
      <c r="AJ74" s="74"/>
      <c r="AK74" s="74"/>
      <c r="AL74" s="74"/>
      <c r="AM74" s="74"/>
      <c r="AO74" s="74"/>
      <c r="AP74" s="74"/>
      <c r="AQ74" s="74"/>
      <c r="AR74" s="74"/>
      <c r="AS74" s="74"/>
      <c r="AT74" s="74"/>
      <c r="AU74" s="74"/>
      <c r="AV74" s="74"/>
      <c r="AW74" s="74"/>
      <c r="AX74" s="74"/>
      <c r="AY74" s="74"/>
      <c r="AZ74" s="74"/>
      <c r="BA74" s="74"/>
      <c r="BB74" s="74"/>
      <c r="BC74" s="74"/>
      <c r="BD74" s="74"/>
      <c r="BE74" s="74"/>
    </row>
    <row r="75" spans="2:57" x14ac:dyDescent="0.25">
      <c r="B75" s="74"/>
      <c r="C75" s="175"/>
      <c r="D75" s="175"/>
      <c r="E75" s="74"/>
      <c r="F75" s="74"/>
      <c r="G75" s="175"/>
      <c r="H75" s="175"/>
      <c r="I75" s="74"/>
      <c r="AH75" s="74"/>
      <c r="AI75" s="74"/>
      <c r="AJ75" s="74"/>
      <c r="AK75" s="74"/>
      <c r="AL75" s="74"/>
      <c r="AM75" s="74"/>
      <c r="AO75" s="74"/>
      <c r="AP75" s="74"/>
      <c r="AQ75" s="74"/>
      <c r="AR75" s="74"/>
      <c r="AS75" s="74"/>
      <c r="AT75" s="74"/>
      <c r="AU75" s="74"/>
      <c r="AV75" s="74"/>
      <c r="AW75" s="74"/>
      <c r="AX75" s="74"/>
      <c r="AY75" s="74"/>
      <c r="AZ75" s="74"/>
      <c r="BA75" s="74"/>
      <c r="BB75" s="74"/>
      <c r="BC75" s="74"/>
      <c r="BD75" s="74"/>
      <c r="BE75" s="74"/>
    </row>
    <row r="76" spans="2:57" x14ac:dyDescent="0.25">
      <c r="B76" s="74"/>
      <c r="C76" s="175"/>
      <c r="D76" s="175"/>
      <c r="E76" s="74"/>
      <c r="F76" s="74"/>
      <c r="G76" s="175"/>
      <c r="H76" s="175"/>
      <c r="I76" s="74"/>
      <c r="AH76" s="74"/>
      <c r="AI76" s="74"/>
      <c r="AJ76" s="74"/>
      <c r="AK76" s="74"/>
      <c r="AL76" s="74"/>
      <c r="AM76" s="74"/>
      <c r="AO76" s="74"/>
      <c r="AP76" s="74"/>
      <c r="AQ76" s="74"/>
      <c r="AR76" s="74"/>
      <c r="AS76" s="74"/>
      <c r="AT76" s="74"/>
      <c r="AU76" s="74"/>
      <c r="AV76" s="74"/>
      <c r="AW76" s="74"/>
      <c r="AX76" s="74"/>
      <c r="AY76" s="74"/>
      <c r="AZ76" s="74"/>
      <c r="BA76" s="74"/>
      <c r="BB76" s="74"/>
      <c r="BC76" s="74"/>
      <c r="BD76" s="74"/>
      <c r="BE76" s="74"/>
    </row>
    <row r="77" spans="2:57" x14ac:dyDescent="0.25">
      <c r="B77" s="74"/>
      <c r="C77" s="175"/>
      <c r="D77" s="175"/>
      <c r="E77" s="74"/>
      <c r="F77" s="74"/>
      <c r="G77" s="175"/>
      <c r="H77" s="175"/>
      <c r="I77" s="74"/>
      <c r="AH77" s="74"/>
      <c r="AI77" s="74"/>
      <c r="AJ77" s="74"/>
      <c r="AK77" s="74"/>
      <c r="AL77" s="74"/>
      <c r="AM77" s="74"/>
      <c r="AO77" s="74"/>
      <c r="AP77" s="74"/>
      <c r="AQ77" s="74"/>
      <c r="AR77" s="74"/>
      <c r="AS77" s="74"/>
      <c r="AT77" s="74"/>
      <c r="AU77" s="74"/>
      <c r="AV77" s="74"/>
      <c r="AW77" s="74"/>
      <c r="AX77" s="74"/>
      <c r="AY77" s="74"/>
      <c r="AZ77" s="74"/>
      <c r="BA77" s="74"/>
      <c r="BB77" s="74"/>
      <c r="BC77" s="74"/>
      <c r="BD77" s="74"/>
      <c r="BE77" s="74"/>
    </row>
    <row r="78" spans="2:57" x14ac:dyDescent="0.25">
      <c r="B78" s="74"/>
      <c r="C78" s="175"/>
      <c r="D78" s="175"/>
      <c r="E78" s="74"/>
      <c r="F78" s="74"/>
      <c r="G78" s="175"/>
      <c r="H78" s="175"/>
      <c r="I78" s="74"/>
      <c r="AH78" s="74"/>
      <c r="AI78" s="74"/>
      <c r="AJ78" s="74"/>
      <c r="AK78" s="74"/>
      <c r="AL78" s="74"/>
      <c r="AM78" s="74"/>
      <c r="AO78" s="74"/>
      <c r="AP78" s="74"/>
      <c r="AQ78" s="74"/>
      <c r="AR78" s="74"/>
      <c r="AS78" s="74"/>
      <c r="AT78" s="74"/>
      <c r="AU78" s="74"/>
      <c r="AV78" s="74"/>
      <c r="AW78" s="74"/>
      <c r="AX78" s="74"/>
      <c r="AY78" s="74"/>
      <c r="AZ78" s="74"/>
      <c r="BA78" s="74"/>
      <c r="BB78" s="74"/>
      <c r="BC78" s="74"/>
      <c r="BD78" s="74"/>
      <c r="BE78" s="74"/>
    </row>
    <row r="79" spans="2:57" x14ac:dyDescent="0.25">
      <c r="B79" s="74"/>
      <c r="C79" s="175"/>
      <c r="D79" s="175"/>
      <c r="E79" s="74"/>
      <c r="F79" s="74"/>
      <c r="G79" s="175"/>
      <c r="H79" s="175"/>
      <c r="I79" s="74"/>
      <c r="AH79" s="74"/>
      <c r="AI79" s="74"/>
      <c r="AJ79" s="74"/>
      <c r="AK79" s="74"/>
      <c r="AL79" s="74"/>
      <c r="AM79" s="74"/>
      <c r="AO79" s="74"/>
      <c r="AP79" s="74"/>
      <c r="AQ79" s="74"/>
      <c r="AR79" s="74"/>
      <c r="AS79" s="74"/>
      <c r="AT79" s="74"/>
      <c r="AU79" s="74"/>
      <c r="AV79" s="74"/>
      <c r="AW79" s="74"/>
      <c r="AX79" s="74"/>
      <c r="AY79" s="74"/>
      <c r="AZ79" s="74"/>
      <c r="BA79" s="74"/>
      <c r="BB79" s="74"/>
      <c r="BC79" s="74"/>
      <c r="BD79" s="74"/>
      <c r="BE79" s="74"/>
    </row>
    <row r="80" spans="2:57" x14ac:dyDescent="0.25">
      <c r="B80" s="74"/>
      <c r="C80" s="175"/>
      <c r="D80" s="175"/>
      <c r="E80" s="74"/>
      <c r="F80" s="74"/>
      <c r="G80" s="175"/>
      <c r="H80" s="175"/>
      <c r="I80" s="74"/>
      <c r="AH80" s="74"/>
      <c r="AI80" s="74"/>
      <c r="AJ80" s="74"/>
      <c r="AK80" s="74"/>
      <c r="AL80" s="74"/>
      <c r="AM80" s="74"/>
      <c r="AO80" s="74"/>
      <c r="AP80" s="74"/>
      <c r="AQ80" s="74"/>
      <c r="AR80" s="74"/>
      <c r="AS80" s="74"/>
      <c r="AT80" s="74"/>
      <c r="AU80" s="74"/>
      <c r="AV80" s="74"/>
      <c r="AW80" s="74"/>
      <c r="AX80" s="74"/>
      <c r="AY80" s="74"/>
      <c r="AZ80" s="74"/>
      <c r="BA80" s="74"/>
      <c r="BB80" s="74"/>
      <c r="BC80" s="74"/>
      <c r="BD80" s="74"/>
      <c r="BE80" s="74"/>
    </row>
    <row r="81" spans="2:57" x14ac:dyDescent="0.25">
      <c r="B81" s="74"/>
      <c r="C81" s="175"/>
      <c r="D81" s="175"/>
      <c r="E81" s="74"/>
      <c r="F81" s="74"/>
      <c r="G81" s="175"/>
      <c r="H81" s="175"/>
      <c r="I81" s="74"/>
      <c r="AH81" s="74"/>
      <c r="AI81" s="74"/>
      <c r="AJ81" s="74"/>
      <c r="AK81" s="74"/>
      <c r="AL81" s="74"/>
      <c r="AM81" s="74"/>
      <c r="AO81" s="74"/>
      <c r="AP81" s="74"/>
      <c r="AQ81" s="74"/>
      <c r="AR81" s="74"/>
      <c r="AS81" s="74"/>
      <c r="AT81" s="74"/>
      <c r="AU81" s="74"/>
      <c r="AV81" s="74"/>
      <c r="AW81" s="74"/>
      <c r="AX81" s="74"/>
      <c r="AY81" s="74"/>
      <c r="AZ81" s="74"/>
      <c r="BA81" s="74"/>
      <c r="BB81" s="74"/>
      <c r="BC81" s="74"/>
      <c r="BD81" s="74"/>
      <c r="BE81" s="74"/>
    </row>
    <row r="82" spans="2:57" x14ac:dyDescent="0.25">
      <c r="B82" s="74"/>
      <c r="C82" s="175"/>
      <c r="D82" s="175"/>
      <c r="E82" s="74"/>
      <c r="F82" s="74"/>
      <c r="G82" s="175"/>
      <c r="H82" s="175"/>
      <c r="I82" s="74"/>
      <c r="AH82" s="74"/>
      <c r="AI82" s="74"/>
      <c r="AJ82" s="74"/>
      <c r="AK82" s="74"/>
      <c r="AL82" s="74"/>
      <c r="AM82" s="74"/>
      <c r="AO82" s="74"/>
      <c r="AP82" s="74"/>
      <c r="AQ82" s="74"/>
      <c r="AR82" s="74"/>
      <c r="AS82" s="74"/>
      <c r="AT82" s="74"/>
      <c r="AU82" s="74"/>
      <c r="AV82" s="74"/>
      <c r="AW82" s="74"/>
      <c r="AX82" s="74"/>
      <c r="AY82" s="74"/>
      <c r="AZ82" s="74"/>
      <c r="BA82" s="74"/>
      <c r="BB82" s="74"/>
      <c r="BC82" s="74"/>
      <c r="BD82" s="74"/>
      <c r="BE82" s="74"/>
    </row>
    <row r="83" spans="2:57" x14ac:dyDescent="0.25">
      <c r="B83" s="74"/>
      <c r="C83" s="175"/>
      <c r="D83" s="175"/>
      <c r="E83" s="74"/>
      <c r="F83" s="74"/>
      <c r="G83" s="175"/>
      <c r="H83" s="175"/>
      <c r="I83" s="74"/>
      <c r="AH83" s="74"/>
      <c r="AI83" s="74"/>
      <c r="AJ83" s="74"/>
      <c r="AK83" s="74"/>
      <c r="AL83" s="74"/>
      <c r="AM83" s="74"/>
      <c r="AO83" s="74"/>
      <c r="AP83" s="74"/>
      <c r="AQ83" s="74"/>
      <c r="AR83" s="74"/>
      <c r="AS83" s="74"/>
      <c r="AT83" s="74"/>
      <c r="AU83" s="74"/>
      <c r="AV83" s="74"/>
      <c r="AW83" s="74"/>
      <c r="AX83" s="74"/>
      <c r="AY83" s="74"/>
      <c r="AZ83" s="74"/>
      <c r="BA83" s="74"/>
      <c r="BB83" s="74"/>
      <c r="BC83" s="74"/>
      <c r="BD83" s="74"/>
      <c r="BE83" s="74"/>
    </row>
    <row r="84" spans="2:57" x14ac:dyDescent="0.25">
      <c r="B84" s="74"/>
      <c r="C84" s="175"/>
      <c r="D84" s="175"/>
      <c r="E84" s="74"/>
      <c r="F84" s="74"/>
      <c r="G84" s="175"/>
      <c r="H84" s="175"/>
      <c r="I84" s="74"/>
      <c r="AH84" s="74"/>
      <c r="AI84" s="74"/>
      <c r="AJ84" s="74"/>
      <c r="AK84" s="74"/>
      <c r="AL84" s="74"/>
      <c r="AM84" s="74"/>
      <c r="AO84" s="74"/>
      <c r="AP84" s="74"/>
      <c r="AQ84" s="74"/>
      <c r="AR84" s="74"/>
      <c r="AS84" s="74"/>
      <c r="AT84" s="74"/>
      <c r="AU84" s="74"/>
      <c r="AV84" s="74"/>
      <c r="AW84" s="74"/>
      <c r="AX84" s="74"/>
      <c r="AY84" s="74"/>
      <c r="AZ84" s="74"/>
      <c r="BA84" s="74"/>
      <c r="BB84" s="74"/>
      <c r="BC84" s="74"/>
      <c r="BD84" s="74"/>
      <c r="BE84" s="74"/>
    </row>
    <row r="85" spans="2:57" x14ac:dyDescent="0.25">
      <c r="B85" s="74"/>
      <c r="C85" s="175"/>
      <c r="D85" s="175"/>
      <c r="E85" s="74"/>
      <c r="F85" s="74"/>
      <c r="G85" s="175"/>
      <c r="H85" s="175"/>
      <c r="I85" s="74"/>
      <c r="AH85" s="74"/>
      <c r="AI85" s="74"/>
      <c r="AJ85" s="74"/>
      <c r="AK85" s="74"/>
      <c r="AL85" s="74"/>
      <c r="AM85" s="74"/>
      <c r="AO85" s="74"/>
      <c r="AP85" s="74"/>
      <c r="AQ85" s="74"/>
      <c r="AR85" s="74"/>
      <c r="AS85" s="74"/>
      <c r="AT85" s="74"/>
      <c r="AU85" s="74"/>
      <c r="AV85" s="74"/>
      <c r="AW85" s="74"/>
      <c r="AX85" s="74"/>
      <c r="AY85" s="74"/>
      <c r="AZ85" s="74"/>
      <c r="BA85" s="74"/>
      <c r="BB85" s="74"/>
      <c r="BC85" s="74"/>
      <c r="BD85" s="74"/>
      <c r="BE85" s="74"/>
    </row>
    <row r="86" spans="2:57" x14ac:dyDescent="0.25">
      <c r="B86" s="74"/>
      <c r="C86" s="175"/>
      <c r="D86" s="175"/>
      <c r="E86" s="74"/>
      <c r="F86" s="74"/>
      <c r="G86" s="175"/>
      <c r="H86" s="175"/>
      <c r="I86" s="74"/>
      <c r="AH86" s="74"/>
      <c r="AI86" s="74"/>
      <c r="AJ86" s="74"/>
      <c r="AK86" s="74"/>
      <c r="AL86" s="74"/>
      <c r="AM86" s="74"/>
      <c r="AO86" s="74"/>
      <c r="AP86" s="74"/>
      <c r="AQ86" s="74"/>
      <c r="AR86" s="74"/>
      <c r="AS86" s="74"/>
      <c r="AT86" s="74"/>
      <c r="AU86" s="74"/>
      <c r="AV86" s="74"/>
      <c r="AW86" s="74"/>
      <c r="AX86" s="74"/>
      <c r="AY86" s="74"/>
      <c r="AZ86" s="74"/>
      <c r="BA86" s="74"/>
      <c r="BB86" s="74"/>
      <c r="BC86" s="74"/>
      <c r="BD86" s="74"/>
      <c r="BE86" s="74"/>
    </row>
    <row r="87" spans="2:57" x14ac:dyDescent="0.25">
      <c r="B87" s="74"/>
      <c r="C87" s="175"/>
      <c r="D87" s="175"/>
      <c r="E87" s="74"/>
      <c r="F87" s="74"/>
      <c r="G87" s="175"/>
      <c r="H87" s="175"/>
      <c r="I87" s="74"/>
      <c r="AH87" s="74"/>
      <c r="AI87" s="74"/>
      <c r="AJ87" s="74"/>
      <c r="AK87" s="74"/>
      <c r="AL87" s="74"/>
      <c r="AM87" s="74"/>
      <c r="AO87" s="74"/>
      <c r="AP87" s="74"/>
      <c r="AQ87" s="74"/>
      <c r="AR87" s="74"/>
      <c r="AS87" s="74"/>
      <c r="AT87" s="74"/>
      <c r="AU87" s="74"/>
      <c r="AV87" s="74"/>
      <c r="AW87" s="74"/>
      <c r="AX87" s="74"/>
      <c r="AY87" s="74"/>
      <c r="AZ87" s="74"/>
      <c r="BA87" s="74"/>
      <c r="BB87" s="74"/>
      <c r="BC87" s="74"/>
      <c r="BD87" s="74"/>
      <c r="BE87" s="74"/>
    </row>
    <row r="88" spans="2:57" x14ac:dyDescent="0.25">
      <c r="B88" s="74"/>
      <c r="C88" s="175"/>
      <c r="D88" s="175"/>
      <c r="E88" s="74"/>
      <c r="F88" s="74"/>
      <c r="G88" s="175"/>
      <c r="H88" s="175"/>
      <c r="I88" s="74"/>
      <c r="AO88" s="74"/>
      <c r="AP88" s="74"/>
      <c r="AQ88" s="74"/>
      <c r="AR88" s="74"/>
      <c r="AS88" s="74"/>
      <c r="AT88" s="74"/>
      <c r="AU88" s="74"/>
      <c r="AV88" s="74"/>
      <c r="AW88" s="74"/>
      <c r="AX88" s="74"/>
      <c r="AY88" s="74"/>
      <c r="AZ88" s="74"/>
      <c r="BA88" s="74"/>
      <c r="BB88" s="74"/>
      <c r="BC88" s="74"/>
      <c r="BD88" s="74"/>
      <c r="BE88" s="74"/>
    </row>
    <row r="89" spans="2:57" x14ac:dyDescent="0.25">
      <c r="B89" s="74"/>
      <c r="C89" s="175"/>
      <c r="D89" s="175"/>
      <c r="E89" s="74"/>
      <c r="F89" s="74"/>
      <c r="G89" s="175"/>
      <c r="H89" s="175"/>
      <c r="I89" s="74"/>
      <c r="AO89" s="74"/>
      <c r="AP89" s="74"/>
      <c r="AQ89" s="74"/>
      <c r="AR89" s="74"/>
      <c r="AS89" s="74"/>
      <c r="AT89" s="74"/>
      <c r="AU89" s="74"/>
      <c r="AV89" s="74"/>
      <c r="AW89" s="74"/>
      <c r="AX89" s="74"/>
      <c r="AY89" s="74"/>
      <c r="AZ89" s="74"/>
      <c r="BA89" s="74"/>
      <c r="BB89" s="74"/>
      <c r="BC89" s="74"/>
      <c r="BD89" s="74"/>
      <c r="BE89" s="74"/>
    </row>
    <row r="90" spans="2:57" x14ac:dyDescent="0.25">
      <c r="B90" s="74"/>
      <c r="C90" s="175"/>
      <c r="D90" s="175"/>
      <c r="E90" s="74"/>
      <c r="F90" s="74"/>
      <c r="G90" s="175"/>
      <c r="H90" s="175"/>
      <c r="I90" s="74"/>
      <c r="BB90" s="74"/>
      <c r="BC90" s="74"/>
      <c r="BD90" s="74"/>
      <c r="BE90" s="74"/>
    </row>
    <row r="91" spans="2:57" x14ac:dyDescent="0.25">
      <c r="B91" s="74"/>
      <c r="C91" s="175"/>
      <c r="D91" s="175"/>
      <c r="E91" s="74"/>
      <c r="F91" s="74"/>
      <c r="G91" s="175"/>
      <c r="H91" s="175"/>
      <c r="I91" s="74"/>
    </row>
    <row r="92" spans="2:57" x14ac:dyDescent="0.25">
      <c r="B92" s="74"/>
      <c r="C92" s="175"/>
      <c r="D92" s="175"/>
      <c r="E92" s="74"/>
      <c r="F92" s="74"/>
      <c r="G92" s="175"/>
      <c r="H92" s="175"/>
      <c r="I92" s="74"/>
    </row>
    <row r="93" spans="2:57" x14ac:dyDescent="0.25">
      <c r="B93" s="74"/>
      <c r="C93" s="175"/>
      <c r="D93" s="175"/>
      <c r="E93" s="74"/>
      <c r="F93" s="74"/>
      <c r="G93" s="175"/>
      <c r="H93" s="175"/>
      <c r="I93" s="74"/>
    </row>
    <row r="94" spans="2:57" x14ac:dyDescent="0.25">
      <c r="B94" s="74"/>
      <c r="C94" s="175"/>
      <c r="D94" s="175"/>
      <c r="E94" s="74"/>
      <c r="F94" s="74"/>
      <c r="G94" s="175"/>
      <c r="H94" s="175"/>
      <c r="I94" s="74"/>
    </row>
    <row r="95" spans="2:57" x14ac:dyDescent="0.25">
      <c r="B95" s="74"/>
      <c r="C95" s="175"/>
      <c r="D95" s="175"/>
      <c r="E95" s="74"/>
      <c r="F95" s="74"/>
      <c r="G95" s="175"/>
      <c r="H95" s="175"/>
      <c r="I95" s="74"/>
    </row>
    <row r="96" spans="2:57" x14ac:dyDescent="0.25">
      <c r="B96" s="74"/>
      <c r="C96" s="175"/>
      <c r="D96" s="175"/>
      <c r="E96" s="74"/>
      <c r="F96" s="74"/>
      <c r="G96" s="175"/>
      <c r="H96" s="175"/>
      <c r="I96" s="74"/>
    </row>
    <row r="97" spans="2:9" x14ac:dyDescent="0.25">
      <c r="B97" s="74"/>
      <c r="C97" s="175"/>
      <c r="D97" s="175"/>
      <c r="E97" s="74"/>
      <c r="F97" s="74"/>
      <c r="G97" s="175"/>
      <c r="H97" s="175"/>
      <c r="I97" s="74"/>
    </row>
    <row r="98" spans="2:9" x14ac:dyDescent="0.25">
      <c r="B98" s="74"/>
      <c r="C98" s="175"/>
      <c r="D98" s="175"/>
      <c r="E98" s="74"/>
      <c r="F98" s="74"/>
      <c r="G98" s="175"/>
      <c r="H98" s="175"/>
      <c r="I98" s="74"/>
    </row>
    <row r="99" spans="2:9" x14ac:dyDescent="0.25">
      <c r="B99" s="74"/>
      <c r="C99" s="175"/>
      <c r="D99" s="175"/>
      <c r="E99" s="74"/>
      <c r="F99" s="74"/>
      <c r="G99" s="175"/>
      <c r="H99" s="175"/>
      <c r="I99" s="74"/>
    </row>
    <row r="100" spans="2:9" x14ac:dyDescent="0.25">
      <c r="B100" s="74"/>
      <c r="C100" s="175"/>
      <c r="D100" s="175"/>
      <c r="E100" s="74"/>
      <c r="F100" s="74"/>
      <c r="G100" s="175"/>
      <c r="H100" s="175"/>
      <c r="I100" s="74"/>
    </row>
    <row r="101" spans="2:9" x14ac:dyDescent="0.25">
      <c r="B101" s="74"/>
      <c r="C101" s="175"/>
      <c r="D101" s="175"/>
      <c r="E101" s="74"/>
      <c r="F101" s="74"/>
      <c r="G101" s="175"/>
      <c r="H101" s="175"/>
      <c r="I101" s="74"/>
    </row>
    <row r="102" spans="2:9" x14ac:dyDescent="0.25">
      <c r="B102" s="74"/>
      <c r="C102" s="175"/>
      <c r="D102" s="175"/>
      <c r="E102" s="74"/>
      <c r="F102" s="74"/>
      <c r="G102" s="175"/>
      <c r="H102" s="175"/>
      <c r="I102" s="74"/>
    </row>
    <row r="103" spans="2:9" x14ac:dyDescent="0.25">
      <c r="B103" s="74"/>
      <c r="C103" s="175"/>
      <c r="D103" s="175"/>
      <c r="E103" s="74"/>
      <c r="F103" s="74"/>
      <c r="G103" s="175"/>
      <c r="H103" s="175"/>
      <c r="I103" s="74"/>
    </row>
    <row r="104" spans="2:9" x14ac:dyDescent="0.25">
      <c r="B104" s="74"/>
      <c r="C104" s="175"/>
      <c r="D104" s="175"/>
      <c r="E104" s="74"/>
      <c r="F104" s="74"/>
      <c r="G104" s="175"/>
      <c r="H104" s="175"/>
      <c r="I104" s="74"/>
    </row>
    <row r="105" spans="2:9" x14ac:dyDescent="0.25">
      <c r="B105" s="74"/>
      <c r="C105" s="175"/>
      <c r="D105" s="175"/>
      <c r="E105" s="74"/>
      <c r="F105" s="74"/>
      <c r="G105" s="175"/>
      <c r="H105" s="175"/>
      <c r="I105" s="74"/>
    </row>
    <row r="106" spans="2:9" x14ac:dyDescent="0.25">
      <c r="B106" s="74"/>
      <c r="C106" s="175"/>
      <c r="D106" s="175"/>
      <c r="E106" s="74"/>
      <c r="F106" s="74"/>
      <c r="G106" s="175"/>
      <c r="H106" s="175"/>
      <c r="I106" s="74"/>
    </row>
    <row r="107" spans="2:9" x14ac:dyDescent="0.25">
      <c r="B107" s="74"/>
      <c r="C107" s="175"/>
      <c r="D107" s="175"/>
      <c r="E107" s="74"/>
      <c r="F107" s="74"/>
      <c r="G107" s="175"/>
      <c r="H107" s="175"/>
      <c r="I107" s="74"/>
    </row>
    <row r="108" spans="2:9" x14ac:dyDescent="0.25">
      <c r="B108" s="74"/>
      <c r="C108" s="175"/>
      <c r="D108" s="175"/>
      <c r="E108" s="74"/>
      <c r="F108" s="74"/>
      <c r="G108" s="175"/>
      <c r="H108" s="175"/>
      <c r="I108" s="74"/>
    </row>
    <row r="109" spans="2:9" x14ac:dyDescent="0.25">
      <c r="B109" s="74"/>
      <c r="C109" s="175"/>
      <c r="D109" s="175"/>
      <c r="E109" s="74"/>
      <c r="F109" s="74"/>
      <c r="G109" s="175"/>
      <c r="H109" s="175"/>
      <c r="I109" s="74"/>
    </row>
    <row r="110" spans="2:9" x14ac:dyDescent="0.25">
      <c r="B110" s="74"/>
      <c r="C110" s="175"/>
      <c r="D110" s="175"/>
      <c r="E110" s="74"/>
      <c r="F110" s="74"/>
      <c r="G110" s="175"/>
      <c r="H110" s="175"/>
      <c r="I110" s="74"/>
    </row>
    <row r="111" spans="2:9" x14ac:dyDescent="0.25">
      <c r="B111" s="74"/>
      <c r="C111" s="175"/>
      <c r="D111" s="175"/>
      <c r="E111" s="74"/>
      <c r="F111" s="74"/>
      <c r="G111" s="175"/>
      <c r="H111" s="175"/>
      <c r="I111" s="74"/>
    </row>
    <row r="112" spans="2:9" x14ac:dyDescent="0.25">
      <c r="B112" s="74"/>
      <c r="C112" s="175"/>
      <c r="D112" s="175"/>
      <c r="E112" s="74"/>
      <c r="F112" s="74"/>
      <c r="G112" s="175"/>
      <c r="H112" s="175"/>
      <c r="I112" s="74"/>
    </row>
    <row r="113" spans="2:9" x14ac:dyDescent="0.25">
      <c r="B113" s="74"/>
      <c r="C113" s="175"/>
      <c r="D113" s="175"/>
      <c r="E113" s="74"/>
      <c r="F113" s="74"/>
      <c r="G113" s="175"/>
      <c r="H113" s="175"/>
      <c r="I113" s="74"/>
    </row>
    <row r="114" spans="2:9" x14ac:dyDescent="0.25">
      <c r="B114" s="74"/>
      <c r="C114" s="175"/>
      <c r="D114" s="175"/>
      <c r="E114" s="74"/>
      <c r="F114" s="74"/>
      <c r="G114" s="175"/>
      <c r="H114" s="175"/>
      <c r="I114" s="74"/>
    </row>
    <row r="115" spans="2:9" x14ac:dyDescent="0.25">
      <c r="B115" s="74"/>
      <c r="C115" s="175"/>
      <c r="D115" s="175"/>
      <c r="E115" s="74"/>
      <c r="F115" s="74"/>
      <c r="G115" s="175"/>
      <c r="H115" s="175"/>
      <c r="I115" s="74"/>
    </row>
    <row r="116" spans="2:9" x14ac:dyDescent="0.25">
      <c r="B116" s="74"/>
      <c r="C116" s="175"/>
      <c r="D116" s="175"/>
      <c r="E116" s="74"/>
      <c r="F116" s="74"/>
      <c r="G116" s="175"/>
      <c r="H116" s="175"/>
      <c r="I116" s="74"/>
    </row>
    <row r="117" spans="2:9" x14ac:dyDescent="0.25">
      <c r="B117" s="74"/>
      <c r="C117" s="175"/>
      <c r="D117" s="175"/>
      <c r="E117" s="74"/>
      <c r="F117" s="74"/>
      <c r="G117" s="175"/>
      <c r="H117" s="175"/>
      <c r="I117" s="74"/>
    </row>
    <row r="118" spans="2:9" x14ac:dyDescent="0.25">
      <c r="B118" s="74"/>
      <c r="C118" s="175"/>
      <c r="D118" s="175"/>
      <c r="E118" s="74"/>
      <c r="F118" s="74"/>
      <c r="G118" s="175"/>
      <c r="H118" s="175"/>
      <c r="I118" s="74"/>
    </row>
    <row r="119" spans="2:9" x14ac:dyDescent="0.25">
      <c r="B119" s="74"/>
      <c r="C119" s="175"/>
      <c r="D119" s="175"/>
      <c r="E119" s="74"/>
      <c r="F119" s="74"/>
      <c r="G119" s="175"/>
      <c r="H119" s="175"/>
      <c r="I119" s="74"/>
    </row>
    <row r="120" spans="2:9" x14ac:dyDescent="0.25">
      <c r="B120" s="74"/>
      <c r="C120" s="175"/>
      <c r="D120" s="175"/>
      <c r="E120" s="74"/>
      <c r="F120" s="74"/>
      <c r="G120" s="175"/>
      <c r="H120" s="175"/>
      <c r="I120" s="74"/>
    </row>
    <row r="121" spans="2:9" x14ac:dyDescent="0.25">
      <c r="B121" s="74"/>
      <c r="C121" s="175"/>
      <c r="D121" s="175"/>
      <c r="E121" s="74"/>
      <c r="F121" s="74"/>
      <c r="G121" s="175"/>
      <c r="H121" s="175"/>
      <c r="I121" s="74"/>
    </row>
    <row r="122" spans="2:9" x14ac:dyDescent="0.25">
      <c r="B122" s="74"/>
      <c r="C122" s="175"/>
      <c r="D122" s="175"/>
      <c r="E122" s="74"/>
      <c r="F122" s="74"/>
      <c r="G122" s="175"/>
      <c r="H122" s="175"/>
      <c r="I122" s="74"/>
    </row>
    <row r="123" spans="2:9" x14ac:dyDescent="0.25">
      <c r="B123" s="74"/>
      <c r="C123" s="175"/>
      <c r="D123" s="175"/>
      <c r="E123" s="74"/>
      <c r="F123" s="74"/>
      <c r="G123" s="175"/>
      <c r="H123" s="175"/>
      <c r="I123" s="74"/>
    </row>
    <row r="124" spans="2:9" x14ac:dyDescent="0.25">
      <c r="B124" s="74"/>
      <c r="C124" s="175"/>
      <c r="D124" s="175"/>
      <c r="E124" s="74"/>
      <c r="F124" s="74"/>
      <c r="G124" s="175"/>
      <c r="H124" s="175"/>
      <c r="I124" s="74"/>
    </row>
    <row r="125" spans="2:9" x14ac:dyDescent="0.25">
      <c r="B125" s="74"/>
      <c r="C125" s="175"/>
      <c r="D125" s="175"/>
      <c r="E125" s="74"/>
      <c r="F125" s="74"/>
      <c r="G125" s="175"/>
      <c r="H125" s="175"/>
      <c r="I125" s="74"/>
    </row>
    <row r="126" spans="2:9" x14ac:dyDescent="0.25">
      <c r="B126" s="74"/>
      <c r="C126" s="175"/>
      <c r="D126" s="175"/>
      <c r="E126" s="74"/>
      <c r="F126" s="74"/>
      <c r="G126" s="175"/>
      <c r="H126" s="175"/>
      <c r="I126" s="74"/>
    </row>
    <row r="127" spans="2:9" x14ac:dyDescent="0.25">
      <c r="B127" s="74"/>
      <c r="C127" s="175"/>
      <c r="D127" s="175"/>
      <c r="E127" s="74"/>
      <c r="F127" s="74"/>
      <c r="G127" s="175"/>
      <c r="H127" s="175"/>
      <c r="I127" s="74"/>
    </row>
    <row r="128" spans="2:9" x14ac:dyDescent="0.25">
      <c r="B128" s="74"/>
      <c r="C128" s="175"/>
      <c r="D128" s="175"/>
      <c r="E128" s="74"/>
      <c r="F128" s="74"/>
      <c r="G128" s="175"/>
      <c r="H128" s="175"/>
      <c r="I128" s="74"/>
    </row>
    <row r="129" spans="2:9" x14ac:dyDescent="0.25">
      <c r="B129" s="74"/>
      <c r="C129" s="175"/>
      <c r="D129" s="175"/>
      <c r="E129" s="74"/>
      <c r="F129" s="74"/>
      <c r="G129" s="175"/>
      <c r="H129" s="175"/>
      <c r="I129" s="74"/>
    </row>
    <row r="130" spans="2:9" x14ac:dyDescent="0.25">
      <c r="B130" s="74"/>
      <c r="C130" s="175"/>
      <c r="D130" s="175"/>
      <c r="E130" s="74"/>
      <c r="F130" s="74"/>
      <c r="G130" s="175"/>
      <c r="H130" s="175"/>
      <c r="I130" s="74"/>
    </row>
    <row r="131" spans="2:9" x14ac:dyDescent="0.25">
      <c r="B131" s="74"/>
      <c r="C131" s="175"/>
      <c r="D131" s="175"/>
      <c r="E131" s="74"/>
      <c r="F131" s="74"/>
      <c r="G131" s="175"/>
      <c r="H131" s="175"/>
      <c r="I131" s="74"/>
    </row>
    <row r="132" spans="2:9" x14ac:dyDescent="0.25">
      <c r="B132" s="74"/>
      <c r="C132" s="175"/>
      <c r="D132" s="175"/>
      <c r="E132" s="74"/>
      <c r="F132" s="74"/>
      <c r="G132" s="175"/>
      <c r="H132" s="175"/>
      <c r="I132" s="74"/>
    </row>
    <row r="133" spans="2:9" x14ac:dyDescent="0.25">
      <c r="B133" s="74"/>
      <c r="C133" s="175"/>
      <c r="D133" s="175"/>
      <c r="E133" s="74"/>
      <c r="F133" s="74"/>
      <c r="G133" s="175"/>
      <c r="H133" s="175"/>
      <c r="I133" s="74"/>
    </row>
    <row r="134" spans="2:9" x14ac:dyDescent="0.25">
      <c r="B134" s="74"/>
      <c r="C134" s="175"/>
      <c r="D134" s="175"/>
      <c r="E134" s="74"/>
      <c r="F134" s="74"/>
      <c r="G134" s="175"/>
      <c r="H134" s="175"/>
      <c r="I134" s="74"/>
    </row>
    <row r="135" spans="2:9" x14ac:dyDescent="0.25">
      <c r="B135" s="74"/>
      <c r="C135" s="175"/>
      <c r="D135" s="175"/>
      <c r="E135" s="74"/>
      <c r="F135" s="74"/>
      <c r="G135" s="175"/>
      <c r="H135" s="175"/>
      <c r="I135" s="74"/>
    </row>
    <row r="136" spans="2:9" x14ac:dyDescent="0.25">
      <c r="B136" s="74"/>
      <c r="C136" s="175"/>
      <c r="D136" s="175"/>
      <c r="E136" s="74"/>
      <c r="F136" s="74"/>
      <c r="G136" s="175"/>
      <c r="H136" s="175"/>
      <c r="I136" s="74"/>
    </row>
    <row r="137" spans="2:9" x14ac:dyDescent="0.25">
      <c r="B137" s="74"/>
      <c r="C137" s="175"/>
      <c r="D137" s="175"/>
      <c r="E137" s="74"/>
      <c r="F137" s="74"/>
      <c r="G137" s="175"/>
      <c r="H137" s="175"/>
      <c r="I137" s="74"/>
    </row>
    <row r="138" spans="2:9" x14ac:dyDescent="0.25">
      <c r="B138" s="74"/>
      <c r="C138" s="175"/>
      <c r="D138" s="175"/>
      <c r="E138" s="74"/>
      <c r="F138" s="74"/>
      <c r="G138" s="175"/>
      <c r="H138" s="175"/>
      <c r="I138" s="74"/>
    </row>
    <row r="139" spans="2:9" x14ac:dyDescent="0.25">
      <c r="B139" s="74"/>
      <c r="C139" s="175"/>
      <c r="D139" s="175"/>
      <c r="E139" s="74"/>
      <c r="F139" s="74"/>
      <c r="G139" s="175"/>
      <c r="H139" s="175"/>
      <c r="I139" s="74"/>
    </row>
    <row r="140" spans="2:9" x14ac:dyDescent="0.25">
      <c r="B140" s="74"/>
      <c r="C140" s="175"/>
      <c r="D140" s="175"/>
      <c r="E140" s="74"/>
      <c r="F140" s="74"/>
      <c r="G140" s="175"/>
      <c r="H140" s="175"/>
      <c r="I140" s="74"/>
    </row>
    <row r="141" spans="2:9" x14ac:dyDescent="0.25">
      <c r="B141" s="74"/>
      <c r="C141" s="175"/>
      <c r="D141" s="175"/>
      <c r="E141" s="74"/>
      <c r="F141" s="74"/>
      <c r="G141" s="175"/>
      <c r="H141" s="175"/>
      <c r="I141" s="74"/>
    </row>
    <row r="142" spans="2:9" x14ac:dyDescent="0.25">
      <c r="B142" s="74"/>
      <c r="C142" s="175"/>
      <c r="D142" s="175"/>
      <c r="E142" s="74"/>
      <c r="F142" s="74"/>
      <c r="G142" s="175"/>
      <c r="H142" s="175"/>
      <c r="I142" s="74"/>
    </row>
    <row r="143" spans="2:9" x14ac:dyDescent="0.25">
      <c r="B143" s="74"/>
      <c r="C143" s="175"/>
      <c r="D143" s="175"/>
      <c r="E143" s="74"/>
      <c r="F143" s="74"/>
      <c r="G143" s="175"/>
      <c r="H143" s="175"/>
      <c r="I143" s="74"/>
    </row>
    <row r="144" spans="2:9" x14ac:dyDescent="0.25">
      <c r="B144" s="74"/>
      <c r="C144" s="175"/>
      <c r="D144" s="175"/>
      <c r="E144" s="74"/>
      <c r="F144" s="74"/>
      <c r="G144" s="175"/>
      <c r="H144" s="175"/>
      <c r="I144" s="74"/>
    </row>
    <row r="145" spans="2:9" x14ac:dyDescent="0.25">
      <c r="B145" s="74"/>
      <c r="C145" s="175"/>
      <c r="D145" s="175"/>
      <c r="E145" s="74"/>
      <c r="F145" s="74"/>
      <c r="G145" s="175"/>
      <c r="H145" s="175"/>
      <c r="I145" s="74"/>
    </row>
    <row r="146" spans="2:9" x14ac:dyDescent="0.25">
      <c r="B146" s="74"/>
      <c r="C146" s="175"/>
      <c r="D146" s="175"/>
      <c r="E146" s="74"/>
      <c r="F146" s="74"/>
      <c r="G146" s="175"/>
      <c r="H146" s="175"/>
      <c r="I146" s="74"/>
    </row>
    <row r="147" spans="2:9" x14ac:dyDescent="0.25">
      <c r="B147" s="74"/>
      <c r="C147" s="175"/>
      <c r="D147" s="175"/>
      <c r="E147" s="74"/>
      <c r="F147" s="74"/>
      <c r="G147" s="175"/>
      <c r="H147" s="175"/>
      <c r="I147" s="74"/>
    </row>
    <row r="148" spans="2:9" x14ac:dyDescent="0.25">
      <c r="B148" s="74"/>
      <c r="C148" s="175"/>
      <c r="D148" s="175"/>
      <c r="E148" s="74"/>
      <c r="F148" s="74"/>
      <c r="G148" s="175"/>
      <c r="H148" s="175"/>
      <c r="I148" s="74"/>
    </row>
    <row r="149" spans="2:9" x14ac:dyDescent="0.25">
      <c r="B149" s="74"/>
      <c r="C149" s="175"/>
      <c r="D149" s="175"/>
      <c r="E149" s="74"/>
      <c r="F149" s="74"/>
      <c r="G149" s="175"/>
      <c r="H149" s="175"/>
      <c r="I149" s="74"/>
    </row>
    <row r="150" spans="2:9" x14ac:dyDescent="0.25">
      <c r="B150" s="74"/>
      <c r="C150" s="175"/>
      <c r="D150" s="175"/>
      <c r="E150" s="74"/>
      <c r="F150" s="74"/>
      <c r="G150" s="175"/>
      <c r="H150" s="175"/>
      <c r="I150" s="74"/>
    </row>
    <row r="151" spans="2:9" x14ac:dyDescent="0.25">
      <c r="B151" s="74"/>
      <c r="C151" s="175"/>
      <c r="D151" s="175"/>
      <c r="E151" s="74"/>
      <c r="F151" s="74"/>
      <c r="G151" s="175"/>
      <c r="H151" s="175"/>
      <c r="I151" s="74"/>
    </row>
    <row r="152" spans="2:9" x14ac:dyDescent="0.25">
      <c r="B152" s="74"/>
      <c r="C152" s="175"/>
      <c r="D152" s="175"/>
      <c r="E152" s="74"/>
      <c r="F152" s="74"/>
      <c r="G152" s="175"/>
      <c r="H152" s="175"/>
      <c r="I152" s="74"/>
    </row>
    <row r="153" spans="2:9" x14ac:dyDescent="0.25">
      <c r="B153" s="74"/>
      <c r="C153" s="175"/>
      <c r="D153" s="175"/>
      <c r="E153" s="74"/>
      <c r="F153" s="74"/>
      <c r="G153" s="175"/>
      <c r="H153" s="175"/>
      <c r="I153" s="74"/>
    </row>
    <row r="154" spans="2:9" x14ac:dyDescent="0.25">
      <c r="B154" s="74"/>
      <c r="C154" s="175"/>
      <c r="D154" s="175"/>
      <c r="E154" s="74"/>
      <c r="F154" s="74"/>
      <c r="G154" s="175"/>
      <c r="H154" s="175"/>
      <c r="I154" s="74"/>
    </row>
    <row r="155" spans="2:9" x14ac:dyDescent="0.25">
      <c r="B155" s="74"/>
      <c r="C155" s="175"/>
      <c r="D155" s="175"/>
      <c r="E155" s="74"/>
      <c r="F155" s="74"/>
      <c r="G155" s="175"/>
      <c r="H155" s="175"/>
      <c r="I155" s="74"/>
    </row>
    <row r="156" spans="2:9" x14ac:dyDescent="0.25">
      <c r="B156" s="74"/>
      <c r="C156" s="175"/>
      <c r="D156" s="175"/>
      <c r="E156" s="74"/>
      <c r="F156" s="74"/>
      <c r="G156" s="175"/>
      <c r="H156" s="175"/>
      <c r="I156" s="74"/>
    </row>
    <row r="157" spans="2:9" x14ac:dyDescent="0.25">
      <c r="B157" s="74"/>
      <c r="C157" s="175"/>
      <c r="D157" s="175"/>
      <c r="E157" s="74"/>
      <c r="F157" s="74"/>
      <c r="G157" s="175"/>
      <c r="H157" s="175"/>
      <c r="I157" s="74"/>
    </row>
    <row r="158" spans="2:9" x14ac:dyDescent="0.25">
      <c r="B158" s="74"/>
      <c r="C158" s="175"/>
      <c r="D158" s="175"/>
      <c r="E158" s="74"/>
      <c r="F158" s="74"/>
      <c r="G158" s="175"/>
      <c r="H158" s="175"/>
      <c r="I158" s="74"/>
    </row>
    <row r="159" spans="2:9" x14ac:dyDescent="0.25">
      <c r="B159" s="74"/>
      <c r="C159" s="175"/>
      <c r="D159" s="175"/>
      <c r="E159" s="74"/>
      <c r="F159" s="74"/>
      <c r="G159" s="175"/>
      <c r="H159" s="175"/>
      <c r="I159" s="74"/>
    </row>
    <row r="160" spans="2:9" x14ac:dyDescent="0.25">
      <c r="B160" s="74"/>
      <c r="C160" s="175"/>
      <c r="D160" s="175"/>
      <c r="E160" s="74"/>
      <c r="F160" s="74"/>
      <c r="G160" s="175"/>
      <c r="H160" s="175"/>
      <c r="I160" s="74"/>
    </row>
    <row r="161" spans="2:9" x14ac:dyDescent="0.25">
      <c r="B161" s="74"/>
      <c r="C161" s="175"/>
      <c r="D161" s="175"/>
      <c r="E161" s="74"/>
      <c r="F161" s="74"/>
      <c r="G161" s="175"/>
      <c r="H161" s="175"/>
      <c r="I161" s="74"/>
    </row>
    <row r="162" spans="2:9" x14ac:dyDescent="0.25">
      <c r="B162" s="74"/>
      <c r="C162" s="175"/>
      <c r="D162" s="175"/>
      <c r="E162" s="74"/>
      <c r="F162" s="74"/>
      <c r="G162" s="175"/>
      <c r="H162" s="175"/>
      <c r="I162" s="74"/>
    </row>
    <row r="163" spans="2:9" x14ac:dyDescent="0.25">
      <c r="B163" s="74"/>
      <c r="C163" s="175"/>
      <c r="D163" s="175"/>
      <c r="E163" s="74"/>
      <c r="F163" s="74"/>
      <c r="G163" s="175"/>
      <c r="H163" s="175"/>
      <c r="I163" s="74"/>
    </row>
    <row r="164" spans="2:9" x14ac:dyDescent="0.25">
      <c r="B164" s="74"/>
      <c r="C164" s="175"/>
      <c r="D164" s="175"/>
      <c r="E164" s="74"/>
      <c r="F164" s="74"/>
      <c r="G164" s="175"/>
      <c r="H164" s="175"/>
      <c r="I164" s="74"/>
    </row>
    <row r="165" spans="2:9" x14ac:dyDescent="0.25">
      <c r="B165" s="74"/>
      <c r="C165" s="175"/>
      <c r="D165" s="175"/>
      <c r="E165" s="74"/>
      <c r="F165" s="74"/>
      <c r="G165" s="175"/>
      <c r="H165" s="175"/>
      <c r="I165" s="74"/>
    </row>
    <row r="166" spans="2:9" x14ac:dyDescent="0.25">
      <c r="B166" s="74"/>
      <c r="C166" s="175"/>
      <c r="D166" s="175"/>
      <c r="E166" s="74"/>
      <c r="F166" s="74"/>
      <c r="G166" s="175"/>
      <c r="H166" s="175"/>
      <c r="I166" s="74"/>
    </row>
    <row r="167" spans="2:9" x14ac:dyDescent="0.25">
      <c r="B167" s="74"/>
      <c r="C167" s="175"/>
      <c r="D167" s="175"/>
      <c r="E167" s="74"/>
      <c r="F167" s="74"/>
      <c r="G167" s="175"/>
      <c r="H167" s="175"/>
      <c r="I167" s="74"/>
    </row>
    <row r="168" spans="2:9" x14ac:dyDescent="0.25">
      <c r="B168" s="74"/>
      <c r="C168" s="175"/>
      <c r="D168" s="175"/>
      <c r="E168" s="74"/>
      <c r="F168" s="74"/>
      <c r="G168" s="175"/>
      <c r="H168" s="175"/>
      <c r="I168" s="74"/>
    </row>
    <row r="169" spans="2:9" x14ac:dyDescent="0.25">
      <c r="B169" s="74"/>
      <c r="C169" s="175"/>
      <c r="D169" s="175"/>
      <c r="E169" s="74"/>
      <c r="F169" s="74"/>
      <c r="G169" s="175"/>
      <c r="H169" s="175"/>
      <c r="I169" s="74"/>
    </row>
    <row r="170" spans="2:9" x14ac:dyDescent="0.25">
      <c r="B170" s="74"/>
      <c r="C170" s="175"/>
      <c r="D170" s="175"/>
      <c r="E170" s="74"/>
      <c r="F170" s="74"/>
      <c r="G170" s="175"/>
      <c r="H170" s="175"/>
      <c r="I170" s="74"/>
    </row>
    <row r="171" spans="2:9" x14ac:dyDescent="0.25">
      <c r="B171" s="74"/>
      <c r="C171" s="175"/>
      <c r="D171" s="175"/>
      <c r="E171" s="74"/>
      <c r="F171" s="74"/>
      <c r="G171" s="175"/>
      <c r="H171" s="175"/>
      <c r="I171" s="74"/>
    </row>
    <row r="172" spans="2:9" x14ac:dyDescent="0.25">
      <c r="B172" s="74"/>
      <c r="C172" s="175"/>
      <c r="D172" s="175"/>
      <c r="E172" s="74"/>
      <c r="F172" s="74"/>
      <c r="G172" s="175"/>
      <c r="H172" s="175"/>
      <c r="I172" s="74"/>
    </row>
    <row r="173" spans="2:9" x14ac:dyDescent="0.25">
      <c r="B173" s="74"/>
      <c r="C173" s="175"/>
      <c r="D173" s="175"/>
      <c r="E173" s="74"/>
      <c r="F173" s="74"/>
      <c r="G173" s="175"/>
      <c r="H173" s="175"/>
      <c r="I173" s="74"/>
    </row>
    <row r="174" spans="2:9" x14ac:dyDescent="0.25">
      <c r="B174" s="74"/>
      <c r="C174" s="175"/>
      <c r="D174" s="175"/>
      <c r="E174" s="74"/>
      <c r="F174" s="74"/>
      <c r="G174" s="175"/>
      <c r="H174" s="175"/>
      <c r="I174" s="74"/>
    </row>
    <row r="175" spans="2:9" x14ac:dyDescent="0.25">
      <c r="B175" s="74"/>
      <c r="C175" s="175"/>
      <c r="D175" s="175"/>
      <c r="E175" s="74"/>
      <c r="F175" s="74"/>
      <c r="G175" s="175"/>
      <c r="H175" s="175"/>
      <c r="I175" s="74"/>
    </row>
    <row r="176" spans="2:9" x14ac:dyDescent="0.25">
      <c r="B176" s="74"/>
      <c r="C176" s="175"/>
      <c r="D176" s="175"/>
      <c r="E176" s="74"/>
      <c r="F176" s="74"/>
      <c r="G176" s="175"/>
      <c r="H176" s="175"/>
      <c r="I176" s="74"/>
    </row>
    <row r="177" spans="2:9" x14ac:dyDescent="0.25">
      <c r="B177" s="74"/>
      <c r="C177" s="175"/>
      <c r="D177" s="175"/>
      <c r="E177" s="74"/>
      <c r="F177" s="74"/>
      <c r="G177" s="175"/>
      <c r="H177" s="175"/>
      <c r="I177" s="74"/>
    </row>
    <row r="178" spans="2:9" x14ac:dyDescent="0.25">
      <c r="B178" s="74"/>
      <c r="C178" s="175"/>
      <c r="D178" s="175"/>
      <c r="E178" s="74"/>
      <c r="F178" s="74"/>
      <c r="G178" s="175"/>
      <c r="H178" s="175"/>
      <c r="I178" s="74"/>
    </row>
    <row r="179" spans="2:9" x14ac:dyDescent="0.25">
      <c r="B179" s="74"/>
      <c r="C179" s="175"/>
      <c r="D179" s="175"/>
      <c r="E179" s="74"/>
      <c r="F179" s="74"/>
      <c r="G179" s="175"/>
      <c r="H179" s="175"/>
      <c r="I179" s="74"/>
    </row>
    <row r="180" spans="2:9" x14ac:dyDescent="0.25">
      <c r="B180" s="74"/>
      <c r="C180" s="175"/>
      <c r="D180" s="175"/>
      <c r="E180" s="74"/>
      <c r="F180" s="74"/>
      <c r="G180" s="175"/>
      <c r="H180" s="175"/>
      <c r="I180" s="74"/>
    </row>
    <row r="181" spans="2:9" x14ac:dyDescent="0.25">
      <c r="B181" s="74"/>
      <c r="C181" s="175"/>
      <c r="D181" s="175"/>
      <c r="E181" s="74"/>
      <c r="F181" s="74"/>
      <c r="G181" s="175"/>
      <c r="H181" s="175"/>
      <c r="I181" s="74"/>
    </row>
    <row r="182" spans="2:9" x14ac:dyDescent="0.25">
      <c r="B182" s="74"/>
      <c r="C182" s="175"/>
      <c r="D182" s="175"/>
      <c r="E182" s="74"/>
      <c r="F182" s="74"/>
      <c r="G182" s="175"/>
      <c r="H182" s="175"/>
      <c r="I182" s="74"/>
    </row>
    <row r="183" spans="2:9" x14ac:dyDescent="0.25">
      <c r="B183" s="74"/>
      <c r="C183" s="175"/>
      <c r="D183" s="175"/>
      <c r="E183" s="74"/>
      <c r="F183" s="74"/>
      <c r="G183" s="175"/>
      <c r="H183" s="175"/>
      <c r="I183" s="74"/>
    </row>
    <row r="184" spans="2:9" x14ac:dyDescent="0.25">
      <c r="B184" s="74"/>
      <c r="C184" s="175"/>
      <c r="D184" s="175"/>
      <c r="E184" s="74"/>
      <c r="F184" s="74"/>
      <c r="G184" s="175"/>
      <c r="H184" s="175"/>
      <c r="I184" s="74"/>
    </row>
    <row r="185" spans="2:9" x14ac:dyDescent="0.25">
      <c r="B185" s="74"/>
      <c r="C185" s="175"/>
      <c r="D185" s="175"/>
      <c r="E185" s="74"/>
      <c r="F185" s="74"/>
      <c r="G185" s="175"/>
      <c r="H185" s="175"/>
      <c r="I185" s="74"/>
    </row>
    <row r="186" spans="2:9" x14ac:dyDescent="0.25">
      <c r="B186" s="74"/>
      <c r="C186" s="175"/>
      <c r="D186" s="175"/>
      <c r="E186" s="74"/>
      <c r="F186" s="74"/>
      <c r="G186" s="175"/>
      <c r="H186" s="175"/>
      <c r="I186" s="74"/>
    </row>
    <row r="187" spans="2:9" x14ac:dyDescent="0.25">
      <c r="B187" s="74"/>
      <c r="C187" s="175"/>
      <c r="D187" s="175"/>
      <c r="E187" s="74"/>
      <c r="F187" s="74"/>
      <c r="G187" s="175"/>
      <c r="H187" s="175"/>
      <c r="I187" s="74"/>
    </row>
    <row r="188" spans="2:9" x14ac:dyDescent="0.25">
      <c r="B188" s="74"/>
      <c r="C188" s="175"/>
      <c r="D188" s="175"/>
      <c r="E188" s="74"/>
      <c r="F188" s="74"/>
      <c r="G188" s="175"/>
      <c r="H188" s="175"/>
      <c r="I188" s="74"/>
    </row>
    <row r="189" spans="2:9" x14ac:dyDescent="0.25">
      <c r="B189" s="74"/>
      <c r="C189" s="175"/>
      <c r="D189" s="175"/>
      <c r="E189" s="74"/>
      <c r="F189" s="74"/>
      <c r="G189" s="175"/>
      <c r="H189" s="175"/>
      <c r="I189" s="74"/>
    </row>
    <row r="190" spans="2:9" x14ac:dyDescent="0.25">
      <c r="B190" s="74"/>
      <c r="C190" s="175"/>
      <c r="D190" s="175"/>
      <c r="E190" s="74"/>
      <c r="F190" s="74"/>
      <c r="G190" s="175"/>
      <c r="H190" s="175"/>
      <c r="I190" s="74"/>
    </row>
    <row r="191" spans="2:9" x14ac:dyDescent="0.25">
      <c r="B191" s="74"/>
      <c r="C191" s="175"/>
      <c r="D191" s="175"/>
      <c r="E191" s="74"/>
      <c r="F191" s="74"/>
      <c r="G191" s="175"/>
      <c r="H191" s="175"/>
      <c r="I191" s="74"/>
    </row>
    <row r="192" spans="2:9" x14ac:dyDescent="0.25">
      <c r="B192" s="74"/>
      <c r="C192" s="175"/>
      <c r="D192" s="175"/>
      <c r="E192" s="74"/>
      <c r="F192" s="74"/>
      <c r="G192" s="175"/>
      <c r="H192" s="175"/>
      <c r="I192" s="74"/>
    </row>
    <row r="193" spans="2:9" x14ac:dyDescent="0.25">
      <c r="B193" s="74"/>
      <c r="C193" s="175"/>
      <c r="D193" s="175"/>
      <c r="E193" s="74"/>
      <c r="F193" s="74"/>
      <c r="G193" s="175"/>
      <c r="H193" s="175"/>
      <c r="I193" s="74"/>
    </row>
    <row r="194" spans="2:9" x14ac:dyDescent="0.25">
      <c r="B194" s="74"/>
      <c r="C194" s="175"/>
      <c r="D194" s="175"/>
      <c r="E194" s="74"/>
      <c r="F194" s="74"/>
      <c r="G194" s="175"/>
      <c r="H194" s="175"/>
      <c r="I194" s="74"/>
    </row>
    <row r="195" spans="2:9" x14ac:dyDescent="0.25">
      <c r="B195" s="74"/>
      <c r="C195" s="175"/>
      <c r="D195" s="175"/>
      <c r="E195" s="74"/>
      <c r="F195" s="74"/>
      <c r="G195" s="175"/>
      <c r="H195" s="175"/>
      <c r="I195" s="74"/>
    </row>
    <row r="196" spans="2:9" x14ac:dyDescent="0.25">
      <c r="B196" s="74"/>
      <c r="C196" s="175"/>
      <c r="D196" s="175"/>
      <c r="E196" s="74"/>
      <c r="F196" s="74"/>
      <c r="G196" s="175"/>
      <c r="H196" s="175"/>
      <c r="I196" s="74"/>
    </row>
    <row r="197" spans="2:9" x14ac:dyDescent="0.25">
      <c r="B197" s="74"/>
      <c r="C197" s="175"/>
      <c r="D197" s="175"/>
      <c r="E197" s="74"/>
      <c r="F197" s="74"/>
      <c r="G197" s="175"/>
      <c r="H197" s="175"/>
      <c r="I197" s="74"/>
    </row>
    <row r="198" spans="2:9" x14ac:dyDescent="0.25">
      <c r="B198" s="74"/>
      <c r="C198" s="175"/>
      <c r="D198" s="175"/>
      <c r="E198" s="74"/>
      <c r="F198" s="74"/>
      <c r="G198" s="175"/>
      <c r="H198" s="175"/>
      <c r="I198" s="74"/>
    </row>
    <row r="199" spans="2:9" x14ac:dyDescent="0.25">
      <c r="B199" s="74"/>
      <c r="C199" s="175"/>
      <c r="D199" s="175"/>
      <c r="E199" s="74"/>
      <c r="F199" s="74"/>
      <c r="G199" s="175"/>
      <c r="H199" s="175"/>
      <c r="I199" s="74"/>
    </row>
    <row r="200" spans="2:9" x14ac:dyDescent="0.25">
      <c r="B200" s="74"/>
      <c r="C200" s="175"/>
      <c r="D200" s="175"/>
      <c r="E200" s="74"/>
      <c r="F200" s="74"/>
      <c r="G200" s="175"/>
      <c r="H200" s="175"/>
      <c r="I200" s="74"/>
    </row>
    <row r="201" spans="2:9" x14ac:dyDescent="0.25">
      <c r="B201" s="74"/>
      <c r="C201" s="175"/>
      <c r="D201" s="175"/>
      <c r="E201" s="74"/>
      <c r="F201" s="74"/>
      <c r="G201" s="175"/>
      <c r="H201" s="175"/>
      <c r="I201" s="74"/>
    </row>
    <row r="202" spans="2:9" x14ac:dyDescent="0.25">
      <c r="B202" s="74"/>
      <c r="C202" s="175"/>
      <c r="D202" s="175"/>
      <c r="E202" s="74"/>
      <c r="F202" s="74"/>
      <c r="G202" s="175"/>
      <c r="H202" s="175"/>
      <c r="I202" s="74"/>
    </row>
    <row r="203" spans="2:9" x14ac:dyDescent="0.25">
      <c r="B203" s="74"/>
      <c r="C203" s="175"/>
      <c r="D203" s="175"/>
      <c r="E203" s="74"/>
      <c r="F203" s="74"/>
      <c r="G203" s="175"/>
      <c r="H203" s="175"/>
      <c r="I203" s="74"/>
    </row>
    <row r="204" spans="2:9" x14ac:dyDescent="0.25">
      <c r="B204" s="74"/>
      <c r="C204" s="175"/>
      <c r="D204" s="175"/>
      <c r="E204" s="74"/>
      <c r="F204" s="74"/>
      <c r="G204" s="175"/>
      <c r="H204" s="175"/>
      <c r="I204" s="74"/>
    </row>
    <row r="205" spans="2:9" x14ac:dyDescent="0.25">
      <c r="B205" s="74"/>
      <c r="C205" s="175"/>
      <c r="D205" s="175"/>
      <c r="E205" s="74"/>
      <c r="F205" s="74"/>
      <c r="G205" s="175"/>
      <c r="H205" s="175"/>
      <c r="I205" s="74"/>
    </row>
    <row r="206" spans="2:9" x14ac:dyDescent="0.25">
      <c r="B206" s="74"/>
      <c r="C206" s="175"/>
      <c r="D206" s="175"/>
      <c r="E206" s="74"/>
      <c r="F206" s="74"/>
      <c r="G206" s="175"/>
      <c r="H206" s="175"/>
      <c r="I206" s="74"/>
    </row>
    <row r="207" spans="2:9" x14ac:dyDescent="0.25">
      <c r="B207" s="74"/>
      <c r="C207" s="175"/>
      <c r="D207" s="175"/>
      <c r="E207" s="74"/>
      <c r="F207" s="74"/>
      <c r="G207" s="175"/>
      <c r="H207" s="175"/>
      <c r="I207" s="74"/>
    </row>
    <row r="208" spans="2:9" x14ac:dyDescent="0.25">
      <c r="B208" s="74"/>
      <c r="C208" s="175"/>
      <c r="D208" s="175"/>
      <c r="E208" s="74"/>
      <c r="F208" s="74"/>
      <c r="G208" s="175"/>
      <c r="H208" s="175"/>
      <c r="I208" s="74"/>
    </row>
    <row r="209" spans="2:9" x14ac:dyDescent="0.25">
      <c r="B209" s="74"/>
      <c r="C209" s="175"/>
      <c r="D209" s="175"/>
      <c r="E209" s="74"/>
      <c r="F209" s="74"/>
      <c r="G209" s="175"/>
      <c r="H209" s="175"/>
      <c r="I209" s="74"/>
    </row>
    <row r="210" spans="2:9" x14ac:dyDescent="0.25">
      <c r="B210" s="74"/>
      <c r="C210" s="175"/>
      <c r="D210" s="175"/>
      <c r="E210" s="74"/>
      <c r="F210" s="74"/>
      <c r="G210" s="175"/>
      <c r="H210" s="175"/>
      <c r="I210" s="74"/>
    </row>
    <row r="211" spans="2:9" x14ac:dyDescent="0.25">
      <c r="B211" s="74"/>
      <c r="C211" s="175"/>
      <c r="D211" s="175"/>
      <c r="E211" s="74"/>
      <c r="F211" s="74"/>
      <c r="G211" s="175"/>
      <c r="H211" s="175"/>
      <c r="I211" s="74"/>
    </row>
    <row r="212" spans="2:9" x14ac:dyDescent="0.25">
      <c r="B212" s="74"/>
      <c r="C212" s="175"/>
      <c r="D212" s="175"/>
      <c r="E212" s="74"/>
      <c r="F212" s="74"/>
      <c r="G212" s="175"/>
      <c r="H212" s="175"/>
      <c r="I212" s="74"/>
    </row>
    <row r="213" spans="2:9" x14ac:dyDescent="0.25">
      <c r="B213" s="74"/>
      <c r="C213" s="175"/>
      <c r="D213" s="175"/>
      <c r="E213" s="74"/>
      <c r="F213" s="74"/>
      <c r="G213" s="175"/>
      <c r="H213" s="175"/>
      <c r="I213" s="74"/>
    </row>
    <row r="214" spans="2:9" x14ac:dyDescent="0.25">
      <c r="B214" s="74"/>
      <c r="C214" s="175"/>
      <c r="D214" s="175"/>
      <c r="E214" s="74"/>
      <c r="F214" s="74"/>
      <c r="G214" s="175"/>
      <c r="H214" s="175"/>
      <c r="I214" s="74"/>
    </row>
    <row r="215" spans="2:9" x14ac:dyDescent="0.25">
      <c r="B215" s="74"/>
      <c r="C215" s="175"/>
      <c r="D215" s="175"/>
      <c r="E215" s="74"/>
      <c r="F215" s="74"/>
      <c r="G215" s="175"/>
      <c r="H215" s="175"/>
      <c r="I215" s="74"/>
    </row>
  </sheetData>
  <mergeCells count="5">
    <mergeCell ref="AY58:BA58"/>
    <mergeCell ref="AH32:AM32"/>
    <mergeCell ref="AO51:AS51"/>
    <mergeCell ref="AT51:AW51"/>
    <mergeCell ref="AH53:AM53"/>
  </mergeCells>
  <pageMargins left="0.7" right="0.7" top="0.78740157499999996" bottom="0.78740157499999996"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D2FC-6E22-49E4-B199-18A43E62FFEC}">
  <sheetPr>
    <tabColor theme="6"/>
    <pageSetUpPr fitToPage="1"/>
  </sheetPr>
  <dimension ref="B2:H52"/>
  <sheetViews>
    <sheetView showGridLines="0" zoomScaleNormal="100" workbookViewId="0"/>
  </sheetViews>
  <sheetFormatPr baseColWidth="10" defaultColWidth="9" defaultRowHeight="14.25" x14ac:dyDescent="0.2"/>
  <cols>
    <col min="1" max="1" width="3.625" style="575" customWidth="1"/>
    <col min="2" max="2" width="63.625" style="575" customWidth="1"/>
    <col min="3" max="4" width="21.125" style="575" customWidth="1"/>
    <col min="5" max="5" width="19.125" style="575" customWidth="1"/>
    <col min="6" max="16384" width="9" style="575"/>
  </cols>
  <sheetData>
    <row r="2" spans="2:8" ht="16.5" thickBot="1" x14ac:dyDescent="0.25">
      <c r="B2" s="393" t="s">
        <v>515</v>
      </c>
      <c r="C2" s="394">
        <v>2021</v>
      </c>
      <c r="D2" s="394">
        <v>2022</v>
      </c>
    </row>
    <row r="3" spans="2:8" ht="16.5" thickBot="1" x14ac:dyDescent="0.3">
      <c r="B3" s="395" t="s">
        <v>514</v>
      </c>
      <c r="C3" s="309">
        <v>30548</v>
      </c>
      <c r="D3" s="309">
        <v>99114</v>
      </c>
      <c r="E3" s="608"/>
      <c r="F3" s="608"/>
      <c r="G3" s="608"/>
      <c r="H3" s="205"/>
    </row>
    <row r="4" spans="2:8" ht="16.5" thickBot="1" x14ac:dyDescent="0.3">
      <c r="B4" s="396" t="s">
        <v>513</v>
      </c>
      <c r="C4" s="310">
        <v>7600</v>
      </c>
      <c r="D4" s="310">
        <v>15917</v>
      </c>
      <c r="E4" s="27"/>
      <c r="F4" s="95"/>
      <c r="G4" s="27"/>
      <c r="H4" s="205"/>
    </row>
    <row r="5" spans="2:8" ht="16.5" thickBot="1" x14ac:dyDescent="0.3">
      <c r="B5" s="397" t="s">
        <v>512</v>
      </c>
      <c r="C5" s="311">
        <v>2282</v>
      </c>
      <c r="D5" s="311">
        <v>12523</v>
      </c>
      <c r="E5" s="27"/>
      <c r="F5" s="95"/>
      <c r="G5" s="27"/>
      <c r="H5" s="205"/>
    </row>
    <row r="6" spans="2:8" ht="18.75" thickBot="1" x14ac:dyDescent="0.3">
      <c r="B6" s="897" t="s">
        <v>568</v>
      </c>
      <c r="C6" s="309">
        <v>80.024931442916568</v>
      </c>
      <c r="D6" s="309">
        <f>+D8-D7</f>
        <v>249.7</v>
      </c>
      <c r="E6" s="27"/>
      <c r="F6" s="657"/>
      <c r="G6" s="27"/>
      <c r="H6" s="205"/>
    </row>
    <row r="7" spans="2:8" ht="15.75" x14ac:dyDescent="0.25">
      <c r="B7" s="398" t="s">
        <v>113</v>
      </c>
      <c r="C7" s="399">
        <v>-4.4978911364190557</v>
      </c>
      <c r="D7" s="399">
        <v>-1.7</v>
      </c>
      <c r="E7" s="27"/>
      <c r="F7" s="648"/>
      <c r="G7" s="27"/>
      <c r="H7" s="205"/>
    </row>
    <row r="8" spans="2:8" ht="16.5" thickBot="1" x14ac:dyDescent="0.3">
      <c r="B8" s="400" t="s">
        <v>511</v>
      </c>
      <c r="C8" s="312">
        <v>75.527040306497511</v>
      </c>
      <c r="D8" s="312">
        <v>248</v>
      </c>
      <c r="E8" s="27"/>
      <c r="F8" s="657"/>
      <c r="G8" s="27"/>
      <c r="H8" s="205"/>
    </row>
    <row r="9" spans="2:8" ht="14.25" customHeight="1" x14ac:dyDescent="0.25">
      <c r="B9" s="313"/>
      <c r="C9" s="401"/>
      <c r="D9" s="402"/>
      <c r="E9" s="27"/>
      <c r="F9" s="657"/>
      <c r="G9" s="27"/>
      <c r="H9" s="205"/>
    </row>
    <row r="10" spans="2:8" ht="14.25" customHeight="1" x14ac:dyDescent="0.25">
      <c r="B10" s="313"/>
      <c r="C10" s="401"/>
      <c r="D10" s="283"/>
      <c r="E10" s="27"/>
      <c r="F10" s="657"/>
      <c r="G10" s="27"/>
      <c r="H10" s="205"/>
    </row>
    <row r="11" spans="2:8" ht="14.25" customHeight="1" x14ac:dyDescent="0.25">
      <c r="B11" s="313"/>
      <c r="C11" s="403"/>
      <c r="D11" s="404"/>
      <c r="E11" s="27"/>
      <c r="F11" s="657"/>
      <c r="G11" s="27"/>
      <c r="H11" s="205"/>
    </row>
    <row r="12" spans="2:8" ht="14.25" customHeight="1" x14ac:dyDescent="0.25">
      <c r="B12" s="822" t="s">
        <v>459</v>
      </c>
      <c r="C12" s="405"/>
      <c r="D12" s="406"/>
      <c r="E12" s="205"/>
      <c r="F12" s="205"/>
      <c r="G12" s="205"/>
      <c r="H12" s="205"/>
    </row>
    <row r="13" spans="2:8" ht="14.25" customHeight="1" x14ac:dyDescent="0.25">
      <c r="B13" s="822" t="s">
        <v>510</v>
      </c>
      <c r="C13" s="405"/>
      <c r="D13" s="406"/>
    </row>
    <row r="14" spans="2:8" ht="14.25" customHeight="1" x14ac:dyDescent="0.2">
      <c r="B14" s="822" t="s">
        <v>509</v>
      </c>
      <c r="C14" s="658"/>
      <c r="D14" s="658"/>
    </row>
    <row r="15" spans="2:8" ht="14.25" customHeight="1" x14ac:dyDescent="0.2">
      <c r="B15" s="822" t="s">
        <v>460</v>
      </c>
      <c r="C15" s="658"/>
      <c r="D15" s="658"/>
    </row>
    <row r="16" spans="2:8" ht="14.25" customHeight="1" x14ac:dyDescent="0.25">
      <c r="B16" s="822" t="s">
        <v>508</v>
      </c>
      <c r="C16" s="405"/>
      <c r="D16" s="406"/>
    </row>
    <row r="17" spans="2:4" ht="14.25" customHeight="1" x14ac:dyDescent="0.25">
      <c r="B17" s="822" t="s">
        <v>507</v>
      </c>
      <c r="C17" s="405"/>
      <c r="D17" s="406"/>
    </row>
    <row r="18" spans="2:4" ht="14.25" customHeight="1" x14ac:dyDescent="0.25">
      <c r="B18" s="433"/>
      <c r="C18" s="172"/>
      <c r="D18" s="175"/>
    </row>
    <row r="19" spans="2:4" ht="14.25" customHeight="1" x14ac:dyDescent="0.2">
      <c r="B19" s="1013"/>
      <c r="C19" s="1013"/>
      <c r="D19" s="1013"/>
    </row>
    <row r="20" spans="2:4" ht="14.25" customHeight="1" x14ac:dyDescent="0.2">
      <c r="B20" s="815"/>
      <c r="C20" s="815"/>
      <c r="D20" s="815"/>
    </row>
    <row r="21" spans="2:4" ht="14.25" customHeight="1" x14ac:dyDescent="0.2">
      <c r="B21" s="815"/>
      <c r="C21" s="815"/>
      <c r="D21" s="815"/>
    </row>
    <row r="22" spans="2:4" ht="14.25" customHeight="1" x14ac:dyDescent="0.2"/>
    <row r="23" spans="2:4" ht="14.25" customHeight="1" x14ac:dyDescent="0.2"/>
    <row r="24" spans="2:4" ht="14.25" customHeight="1" x14ac:dyDescent="0.2"/>
    <row r="25" spans="2:4" ht="14.25" customHeight="1" x14ac:dyDescent="0.2"/>
    <row r="26" spans="2:4" ht="14.25" customHeight="1" x14ac:dyDescent="0.2"/>
    <row r="27" spans="2:4" ht="14.25" customHeight="1" x14ac:dyDescent="0.2"/>
    <row r="28" spans="2:4" ht="14.25" customHeight="1" x14ac:dyDescent="0.2"/>
    <row r="29" spans="2:4" ht="14.25" customHeight="1" x14ac:dyDescent="0.2"/>
    <row r="30" spans="2:4" ht="14.25" customHeight="1" x14ac:dyDescent="0.2"/>
    <row r="31" spans="2:4" ht="14.25" customHeight="1" x14ac:dyDescent="0.2"/>
    <row r="32" spans="2:4"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sheetData>
  <mergeCells count="1">
    <mergeCell ref="B19:D19"/>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934F-A9FE-459A-A9C7-D82B989CF4B9}">
  <sheetPr>
    <tabColor theme="6"/>
    <pageSetUpPr fitToPage="1"/>
  </sheetPr>
  <dimension ref="B1:AC56"/>
  <sheetViews>
    <sheetView showGridLines="0" zoomScaleNormal="100" workbookViewId="0"/>
  </sheetViews>
  <sheetFormatPr baseColWidth="10" defaultColWidth="11.25" defaultRowHeight="15.75" x14ac:dyDescent="0.25"/>
  <cols>
    <col min="1" max="1" width="3.625" style="205" customWidth="1"/>
    <col min="2" max="2" width="38.625" style="205" customWidth="1"/>
    <col min="3" max="3" width="18.625" style="405" customWidth="1"/>
    <col min="4" max="4" width="18.625" style="406" customWidth="1"/>
    <col min="5" max="5" width="4.5" style="205" customWidth="1"/>
    <col min="6" max="6" width="26.25" style="205" customWidth="1"/>
    <col min="7" max="8" width="15.625" style="205" customWidth="1"/>
    <col min="9" max="9" width="19" style="205" customWidth="1"/>
    <col min="10" max="10" width="37.625" style="205" customWidth="1"/>
    <col min="11" max="11" width="31.125" style="205" customWidth="1"/>
    <col min="12" max="12" width="62.75" style="205" customWidth="1"/>
    <col min="13" max="13" width="20.25" style="205" customWidth="1"/>
    <col min="14" max="14" width="24.625" style="205" customWidth="1"/>
    <col min="15" max="15" width="27.5" style="205" customWidth="1"/>
    <col min="16" max="16" width="11.25" style="205"/>
    <col min="17" max="17" width="17.625" style="205" customWidth="1"/>
    <col min="18" max="25" width="13.625" style="205" customWidth="1"/>
    <col min="26" max="26" width="4.75" style="205" customWidth="1"/>
    <col min="27" max="27" width="51.625" style="205" customWidth="1"/>
    <col min="28" max="29" width="25.625" style="205" customWidth="1"/>
    <col min="30" max="16384" width="11.25" style="205"/>
  </cols>
  <sheetData>
    <row r="1" spans="2:15" ht="16.5" thickBot="1" x14ac:dyDescent="0.3">
      <c r="C1" s="898"/>
    </row>
    <row r="2" spans="2:15" ht="18" customHeight="1" thickBot="1" x14ac:dyDescent="0.3">
      <c r="B2" s="315" t="s">
        <v>396</v>
      </c>
      <c r="C2" s="321">
        <v>2021</v>
      </c>
      <c r="D2" s="321">
        <v>2022</v>
      </c>
      <c r="F2" s="31"/>
      <c r="G2" s="31"/>
      <c r="H2" s="31"/>
    </row>
    <row r="3" spans="2:15" ht="18" customHeight="1" x14ac:dyDescent="0.25">
      <c r="B3" s="313" t="s">
        <v>518</v>
      </c>
      <c r="C3" s="316">
        <v>309.90699999999998</v>
      </c>
      <c r="D3" s="316">
        <v>317.75700000000001</v>
      </c>
      <c r="F3" s="608"/>
      <c r="G3" s="608"/>
      <c r="H3" s="608"/>
    </row>
    <row r="4" spans="2:15" ht="18" customHeight="1" x14ac:dyDescent="0.25">
      <c r="B4" s="407" t="s">
        <v>346</v>
      </c>
      <c r="C4" s="408">
        <v>24.233787032128003</v>
      </c>
      <c r="D4" s="408">
        <v>23.3075873602676</v>
      </c>
      <c r="F4" s="95"/>
      <c r="G4" s="27"/>
      <c r="H4" s="27"/>
    </row>
    <row r="5" spans="2:15" ht="18" customHeight="1" x14ac:dyDescent="0.25">
      <c r="B5" s="409" t="s">
        <v>251</v>
      </c>
      <c r="C5" s="317">
        <v>47.96285489385734</v>
      </c>
      <c r="D5" s="317">
        <v>48.5</v>
      </c>
      <c r="F5" s="713"/>
      <c r="G5" s="27"/>
      <c r="H5" s="27"/>
    </row>
    <row r="6" spans="2:15" ht="18" customHeight="1" x14ac:dyDescent="0.25">
      <c r="B6" s="410" t="s">
        <v>517</v>
      </c>
      <c r="C6" s="318">
        <f>11.2/15.23</f>
        <v>0.73539067629678256</v>
      </c>
      <c r="D6" s="318">
        <v>0.99780114100245931</v>
      </c>
      <c r="F6" s="95"/>
      <c r="G6" s="27"/>
      <c r="H6" s="27"/>
    </row>
    <row r="7" spans="2:15" ht="18" customHeight="1" x14ac:dyDescent="0.25">
      <c r="B7" s="410" t="s">
        <v>419</v>
      </c>
      <c r="C7" s="318">
        <v>11.238260239100555</v>
      </c>
      <c r="D7" s="318">
        <v>19.920999999999999</v>
      </c>
      <c r="F7" s="649"/>
      <c r="G7" s="41"/>
      <c r="H7" s="27"/>
    </row>
    <row r="8" spans="2:15" ht="14.25" customHeight="1" x14ac:dyDescent="0.25">
      <c r="B8" s="314"/>
      <c r="C8" s="319"/>
      <c r="F8" s="648"/>
      <c r="G8" s="41"/>
      <c r="H8" s="27"/>
    </row>
    <row r="9" spans="2:15" ht="14.25" customHeight="1" x14ac:dyDescent="0.25">
      <c r="F9" s="648"/>
      <c r="G9" s="27"/>
      <c r="H9" s="27"/>
    </row>
    <row r="10" spans="2:15" ht="14.25" customHeight="1" x14ac:dyDescent="0.25">
      <c r="B10" s="575"/>
      <c r="C10" s="575"/>
      <c r="D10" s="575"/>
    </row>
    <row r="11" spans="2:15" ht="14.25" customHeight="1" x14ac:dyDescent="0.25">
      <c r="B11" s="822" t="s">
        <v>516</v>
      </c>
      <c r="C11" s="575"/>
      <c r="D11" s="575"/>
    </row>
    <row r="12" spans="2:15" ht="14.25" customHeight="1" x14ac:dyDescent="0.25">
      <c r="B12" s="603"/>
      <c r="D12" s="412"/>
    </row>
    <row r="13" spans="2:15" ht="14.25" customHeight="1" x14ac:dyDescent="0.25">
      <c r="B13" s="603"/>
    </row>
    <row r="14" spans="2:15" ht="14.25" customHeight="1" x14ac:dyDescent="0.25">
      <c r="B14" s="603"/>
    </row>
    <row r="15" spans="2:15" ht="14.25" customHeight="1" x14ac:dyDescent="0.25"/>
    <row r="16" spans="2:15" ht="14.25" customHeight="1" x14ac:dyDescent="0.25">
      <c r="J16" s="994"/>
      <c r="K16" s="994"/>
      <c r="L16" s="994"/>
      <c r="M16" s="994"/>
      <c r="N16" s="994"/>
      <c r="O16" s="994"/>
    </row>
    <row r="17" spans="2:15" ht="14.25" customHeight="1" x14ac:dyDescent="0.25">
      <c r="B17" s="612"/>
      <c r="J17" s="608"/>
      <c r="K17" s="608"/>
      <c r="L17" s="608"/>
      <c r="M17" s="608"/>
      <c r="N17" s="608"/>
      <c r="O17" s="608"/>
    </row>
    <row r="18" spans="2:15" ht="14.25" customHeight="1" x14ac:dyDescent="0.25">
      <c r="J18" s="313"/>
      <c r="K18" s="608"/>
      <c r="L18" s="608"/>
      <c r="M18" s="608"/>
      <c r="N18" s="608"/>
      <c r="O18" s="608"/>
    </row>
    <row r="19" spans="2:15" ht="14.25" customHeight="1" x14ac:dyDescent="0.25">
      <c r="J19" s="95"/>
      <c r="K19" s="97"/>
      <c r="L19" s="98"/>
      <c r="M19" s="98"/>
      <c r="N19" s="98"/>
      <c r="O19" s="98"/>
    </row>
    <row r="20" spans="2:15" ht="14.25" customHeight="1" x14ac:dyDescent="0.25">
      <c r="J20" s="508"/>
      <c r="K20" s="508"/>
      <c r="L20" s="609"/>
      <c r="M20" s="607"/>
      <c r="N20" s="607"/>
      <c r="O20" s="607"/>
    </row>
    <row r="21" spans="2:15" ht="14.25" customHeight="1" x14ac:dyDescent="0.25">
      <c r="J21" s="508"/>
      <c r="K21" s="508"/>
      <c r="L21" s="609"/>
      <c r="M21" s="607"/>
      <c r="N21" s="607"/>
      <c r="O21" s="607"/>
    </row>
    <row r="22" spans="2:15" ht="14.25" customHeight="1" x14ac:dyDescent="0.25">
      <c r="J22" s="508"/>
      <c r="K22" s="508"/>
      <c r="L22" s="609"/>
      <c r="M22" s="607"/>
      <c r="N22" s="607"/>
      <c r="O22" s="607"/>
    </row>
    <row r="23" spans="2:15" s="74" customFormat="1" ht="14.25" customHeight="1" x14ac:dyDescent="0.25">
      <c r="B23" s="899"/>
    </row>
    <row r="24" spans="2:15" ht="14.25" customHeight="1" x14ac:dyDescent="0.25">
      <c r="J24" s="508"/>
      <c r="K24" s="508"/>
      <c r="L24" s="609"/>
      <c r="M24" s="607"/>
      <c r="N24" s="607"/>
      <c r="O24" s="607"/>
    </row>
    <row r="25" spans="2:15" ht="14.25" customHeight="1" x14ac:dyDescent="0.25">
      <c r="J25" s="508"/>
      <c r="K25" s="313"/>
      <c r="L25" s="608"/>
      <c r="M25" s="313"/>
      <c r="N25" s="313"/>
      <c r="O25" s="607"/>
    </row>
    <row r="26" spans="2:15" ht="14.25" customHeight="1" x14ac:dyDescent="0.25">
      <c r="J26" s="313"/>
      <c r="K26" s="313"/>
      <c r="L26" s="608"/>
      <c r="M26" s="313"/>
      <c r="N26" s="313"/>
      <c r="O26" s="313"/>
    </row>
    <row r="27" spans="2:15" ht="14.25" customHeight="1" x14ac:dyDescent="0.25">
      <c r="J27" s="508"/>
      <c r="K27" s="508"/>
      <c r="L27" s="609"/>
      <c r="M27" s="607"/>
      <c r="N27" s="607"/>
      <c r="O27" s="607"/>
    </row>
    <row r="28" spans="2:15" ht="14.25" customHeight="1" x14ac:dyDescent="0.25">
      <c r="J28" s="508"/>
      <c r="K28" s="508"/>
      <c r="L28" s="609"/>
      <c r="M28" s="607"/>
      <c r="N28" s="607"/>
      <c r="O28" s="607"/>
    </row>
    <row r="29" spans="2:15" ht="14.25" customHeight="1" x14ac:dyDescent="0.25">
      <c r="J29" s="313"/>
      <c r="K29" s="508"/>
      <c r="L29" s="609"/>
      <c r="M29" s="607"/>
      <c r="N29" s="607"/>
      <c r="O29" s="607"/>
    </row>
    <row r="30" spans="2:15" ht="14.25" customHeight="1" x14ac:dyDescent="0.25">
      <c r="J30" s="508"/>
      <c r="K30" s="508"/>
      <c r="L30" s="609"/>
      <c r="M30" s="607"/>
      <c r="N30" s="607"/>
      <c r="O30" s="607"/>
    </row>
    <row r="31" spans="2:15" ht="14.25" customHeight="1" x14ac:dyDescent="0.25">
      <c r="J31" s="313"/>
      <c r="K31" s="313"/>
      <c r="L31" s="608"/>
      <c r="M31" s="610"/>
      <c r="N31" s="610"/>
      <c r="O31" s="610"/>
    </row>
    <row r="32" spans="2:15" ht="14.25" customHeight="1" x14ac:dyDescent="0.25">
      <c r="J32" s="508"/>
      <c r="K32" s="508"/>
      <c r="L32" s="609"/>
      <c r="M32" s="607"/>
      <c r="N32" s="607"/>
      <c r="O32" s="607"/>
    </row>
    <row r="33" spans="10:29" ht="14.25" customHeight="1" x14ac:dyDescent="0.25">
      <c r="J33" s="313"/>
      <c r="K33" s="508"/>
      <c r="L33" s="607"/>
      <c r="M33" s="607"/>
      <c r="N33" s="607"/>
      <c r="O33" s="607"/>
    </row>
    <row r="34" spans="10:29" ht="14.25" customHeight="1" x14ac:dyDescent="0.25">
      <c r="J34" s="508"/>
      <c r="K34" s="508"/>
      <c r="L34" s="609"/>
      <c r="M34" s="607"/>
      <c r="N34" s="607"/>
      <c r="O34" s="607"/>
    </row>
    <row r="35" spans="10:29" ht="14.25" customHeight="1" x14ac:dyDescent="0.25">
      <c r="Q35" s="994"/>
      <c r="R35" s="994"/>
      <c r="S35" s="994"/>
      <c r="T35" s="994"/>
      <c r="U35" s="994"/>
      <c r="V35" s="994"/>
      <c r="W35" s="994"/>
      <c r="X35" s="994"/>
      <c r="Y35" s="994"/>
    </row>
    <row r="36" spans="10:29" ht="14.25" customHeight="1" x14ac:dyDescent="0.25">
      <c r="Q36" s="812"/>
      <c r="R36" s="812"/>
      <c r="S36" s="812"/>
      <c r="T36" s="812"/>
      <c r="U36" s="812"/>
      <c r="V36" s="812"/>
      <c r="W36" s="812"/>
      <c r="X36" s="812"/>
      <c r="Y36" s="812"/>
    </row>
    <row r="37" spans="10:29" ht="14.25" customHeight="1" x14ac:dyDescent="0.25">
      <c r="J37" s="994"/>
      <c r="K37" s="994"/>
      <c r="L37" s="994"/>
      <c r="M37" s="994"/>
      <c r="N37" s="994"/>
      <c r="O37" s="994"/>
      <c r="Q37" s="26"/>
      <c r="R37" s="27"/>
      <c r="S37" s="27"/>
      <c r="T37" s="27"/>
      <c r="U37" s="27"/>
      <c r="V37" s="27"/>
      <c r="W37" s="27"/>
      <c r="X37" s="27"/>
      <c r="Y37" s="27"/>
    </row>
    <row r="38" spans="10:29" ht="14.25" customHeight="1" x14ac:dyDescent="0.25">
      <c r="J38" s="608"/>
      <c r="K38" s="608"/>
      <c r="L38" s="608"/>
      <c r="M38" s="608"/>
      <c r="N38" s="608"/>
      <c r="O38" s="608"/>
      <c r="Q38" s="26"/>
      <c r="R38" s="27"/>
      <c r="S38" s="27"/>
      <c r="T38" s="27"/>
      <c r="U38" s="313"/>
      <c r="V38" s="27"/>
      <c r="W38" s="27"/>
      <c r="X38" s="27"/>
      <c r="Y38" s="313"/>
    </row>
    <row r="39" spans="10:29" ht="14.25" customHeight="1" x14ac:dyDescent="0.25">
      <c r="J39" s="508"/>
      <c r="K39" s="508"/>
      <c r="L39" s="607"/>
      <c r="M39" s="607"/>
      <c r="N39" s="607"/>
      <c r="O39" s="607"/>
      <c r="Q39" s="26"/>
      <c r="R39" s="27"/>
      <c r="S39" s="27"/>
      <c r="T39" s="27"/>
      <c r="U39" s="313"/>
      <c r="V39" s="27"/>
      <c r="W39" s="27"/>
      <c r="X39" s="27"/>
      <c r="Y39" s="313"/>
    </row>
    <row r="40" spans="10:29" ht="14.25" customHeight="1" x14ac:dyDescent="0.25">
      <c r="J40" s="508"/>
      <c r="K40" s="508"/>
      <c r="L40" s="607"/>
      <c r="M40" s="607"/>
      <c r="N40" s="607"/>
      <c r="O40" s="607"/>
      <c r="Q40" s="26"/>
      <c r="R40" s="27"/>
      <c r="S40" s="27"/>
      <c r="T40" s="27"/>
      <c r="U40" s="313"/>
      <c r="V40" s="27"/>
      <c r="W40" s="27"/>
      <c r="X40" s="27"/>
      <c r="Y40" s="313"/>
    </row>
    <row r="41" spans="10:29" ht="14.25" customHeight="1" x14ac:dyDescent="0.25"/>
    <row r="42" spans="10:29" ht="14.25" customHeight="1" thickBot="1" x14ac:dyDescent="0.3">
      <c r="AA42" s="1002" t="s">
        <v>85</v>
      </c>
      <c r="AB42" s="1002"/>
      <c r="AC42" s="1002"/>
    </row>
    <row r="43" spans="10:29" ht="14.25" customHeight="1" thickBot="1" x14ac:dyDescent="0.3">
      <c r="AA43" s="813"/>
      <c r="AB43" s="813">
        <v>2015</v>
      </c>
      <c r="AC43" s="813">
        <v>2016</v>
      </c>
    </row>
    <row r="44" spans="10:29" ht="14.25" customHeight="1" thickBot="1" x14ac:dyDescent="0.3">
      <c r="AA44" s="106" t="s">
        <v>104</v>
      </c>
      <c r="AB44" s="30"/>
      <c r="AC44" s="30"/>
    </row>
    <row r="45" spans="10:29" ht="14.25" customHeight="1" thickBot="1" x14ac:dyDescent="0.3">
      <c r="AA45" s="106" t="s">
        <v>105</v>
      </c>
      <c r="AB45" s="30"/>
      <c r="AC45" s="30"/>
    </row>
    <row r="46" spans="10:29" ht="14.25" customHeight="1" thickBot="1" x14ac:dyDescent="0.3">
      <c r="AA46" s="107" t="s">
        <v>106</v>
      </c>
      <c r="AB46" s="30"/>
      <c r="AC46" s="30"/>
    </row>
    <row r="47" spans="10:29" ht="14.25" customHeight="1" thickBot="1" x14ac:dyDescent="0.3">
      <c r="AA47" s="107" t="s">
        <v>107</v>
      </c>
      <c r="AB47" s="30"/>
      <c r="AC47" s="30"/>
    </row>
    <row r="48" spans="10:29" ht="14.25" customHeight="1" thickBot="1" x14ac:dyDescent="0.3">
      <c r="AA48" s="107" t="s">
        <v>108</v>
      </c>
      <c r="AB48" s="30"/>
      <c r="AC48" s="30"/>
    </row>
    <row r="49" spans="27:29" ht="14.25" customHeight="1" thickBot="1" x14ac:dyDescent="0.3">
      <c r="AA49" s="106" t="s">
        <v>109</v>
      </c>
      <c r="AB49" s="30"/>
      <c r="AC49" s="30"/>
    </row>
    <row r="50" spans="27:29" ht="14.25" customHeight="1" thickBot="1" x14ac:dyDescent="0.3">
      <c r="AA50" s="108" t="s">
        <v>110</v>
      </c>
      <c r="AB50" s="30"/>
      <c r="AC50" s="30"/>
    </row>
    <row r="51" spans="27:29" ht="14.25" customHeight="1" thickBot="1" x14ac:dyDescent="0.3">
      <c r="AA51" s="106" t="s">
        <v>111</v>
      </c>
      <c r="AB51" s="30"/>
      <c r="AC51" s="30"/>
    </row>
    <row r="52" spans="27:29" ht="18" customHeight="1" thickBot="1" x14ac:dyDescent="0.3">
      <c r="AA52" s="108" t="s">
        <v>112</v>
      </c>
      <c r="AB52" s="30"/>
      <c r="AC52" s="30"/>
    </row>
    <row r="53" spans="27:29" ht="18" customHeight="1" thickBot="1" x14ac:dyDescent="0.3">
      <c r="AA53" s="108" t="s">
        <v>113</v>
      </c>
      <c r="AB53" s="30"/>
      <c r="AC53" s="30"/>
    </row>
    <row r="54" spans="27:29" ht="18" customHeight="1" thickBot="1" x14ac:dyDescent="0.3">
      <c r="AA54" s="108" t="s">
        <v>114</v>
      </c>
      <c r="AB54" s="30"/>
      <c r="AC54" s="30"/>
    </row>
    <row r="55" spans="27:29" ht="18" customHeight="1" thickBot="1" x14ac:dyDescent="0.3">
      <c r="AA55" s="106" t="s">
        <v>115</v>
      </c>
      <c r="AB55" s="30"/>
      <c r="AC55" s="30"/>
    </row>
    <row r="56" spans="27:29" ht="16.5" hidden="1" thickBot="1" x14ac:dyDescent="0.3">
      <c r="AA56" s="106"/>
      <c r="AB56" s="30"/>
      <c r="AC56" s="30"/>
    </row>
  </sheetData>
  <mergeCells count="5">
    <mergeCell ref="J16:O16"/>
    <mergeCell ref="Q35:U35"/>
    <mergeCell ref="V35:Y35"/>
    <mergeCell ref="J37:O37"/>
    <mergeCell ref="AA42:AC42"/>
  </mergeCells>
  <pageMargins left="0.7" right="0.7" top="0.78740157499999996" bottom="0.78740157499999996" header="0.3" footer="0.3"/>
  <pageSetup paperSize="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B29A-4A99-439E-90F3-742D7828CD2D}">
  <sheetPr>
    <tabColor theme="5"/>
    <pageSetUpPr fitToPage="1"/>
  </sheetPr>
  <dimension ref="B1:AQ48"/>
  <sheetViews>
    <sheetView showGridLines="0" zoomScaleNormal="100" workbookViewId="0">
      <selection activeCell="B5" sqref="B5"/>
    </sheetView>
  </sheetViews>
  <sheetFormatPr baseColWidth="10" defaultColWidth="11.25" defaultRowHeight="15.75" x14ac:dyDescent="0.25"/>
  <cols>
    <col min="1" max="1" width="3.625" style="205" customWidth="1"/>
    <col min="2" max="2" width="35.625" style="205" customWidth="1"/>
    <col min="3" max="3" width="15.625" style="405" customWidth="1"/>
    <col min="4" max="4" width="15.625" style="406" customWidth="1"/>
    <col min="5" max="5" width="21.25" style="205" customWidth="1"/>
    <col min="6" max="6" width="28.25" style="205" customWidth="1"/>
    <col min="7" max="7" width="11" style="205" customWidth="1"/>
    <col min="8" max="8" width="10" style="205" customWidth="1"/>
    <col min="9" max="9" width="11.25" style="205"/>
    <col min="10" max="10" width="19.25" style="205" customWidth="1"/>
    <col min="11" max="20" width="12.625" style="205" customWidth="1"/>
    <col min="21" max="21" width="11.25" style="205"/>
    <col min="22" max="22" width="19.25" style="205" customWidth="1"/>
    <col min="23" max="23" width="17.75" style="205" customWidth="1"/>
    <col min="24" max="24" width="18" style="205" customWidth="1"/>
    <col min="25" max="28" width="11" style="205" hidden="1" customWidth="1"/>
    <col min="29" max="29" width="6.75" style="205" customWidth="1"/>
    <col min="30" max="30" width="33.625" style="205" customWidth="1"/>
    <col min="31" max="31" width="18" style="205" customWidth="1"/>
    <col min="32" max="32" width="18.25" style="205" customWidth="1"/>
    <col min="33" max="34" width="11.25" style="205"/>
    <col min="35" max="35" width="17.75" style="205" customWidth="1"/>
    <col min="36" max="43" width="13.625" style="205" customWidth="1"/>
    <col min="44" max="16384" width="11.25" style="205"/>
  </cols>
  <sheetData>
    <row r="1" spans="2:32" ht="16.5" thickBot="1" x14ac:dyDescent="0.3">
      <c r="C1" s="898"/>
    </row>
    <row r="2" spans="2:32" ht="18" customHeight="1" thickBot="1" x14ac:dyDescent="0.3">
      <c r="B2" s="190" t="s">
        <v>0</v>
      </c>
      <c r="C2" s="189">
        <v>2021</v>
      </c>
      <c r="D2" s="189">
        <v>2022</v>
      </c>
      <c r="E2" s="24"/>
      <c r="F2" s="35"/>
      <c r="G2" s="604"/>
      <c r="H2" s="604"/>
    </row>
    <row r="3" spans="2:32" ht="18" customHeight="1" x14ac:dyDescent="0.25">
      <c r="B3" s="500" t="s">
        <v>8</v>
      </c>
      <c r="C3" s="52">
        <v>188.04559251617502</v>
      </c>
      <c r="D3" s="52">
        <v>133.10000000000002</v>
      </c>
      <c r="E3" s="313"/>
      <c r="F3" s="313"/>
      <c r="G3" s="608"/>
      <c r="H3" s="735"/>
    </row>
    <row r="4" spans="2:32" ht="18" customHeight="1" x14ac:dyDescent="0.25">
      <c r="B4" s="736" t="s">
        <v>13</v>
      </c>
      <c r="C4" s="42">
        <v>11.958803</v>
      </c>
      <c r="D4" s="42">
        <v>12</v>
      </c>
      <c r="E4" s="27"/>
      <c r="F4" s="36"/>
      <c r="G4" s="608"/>
      <c r="H4" s="735"/>
    </row>
    <row r="5" spans="2:32" ht="18" customHeight="1" x14ac:dyDescent="0.25">
      <c r="B5" s="737" t="s">
        <v>408</v>
      </c>
      <c r="C5" s="66">
        <v>46.1</v>
      </c>
      <c r="D5" s="66">
        <v>48.1</v>
      </c>
      <c r="E5" s="27"/>
      <c r="F5" s="179"/>
      <c r="G5" s="608"/>
      <c r="H5" s="735"/>
    </row>
    <row r="6" spans="2:32" ht="18" customHeight="1" x14ac:dyDescent="0.25">
      <c r="B6" s="738" t="s">
        <v>9</v>
      </c>
      <c r="C6" s="42">
        <v>189.4</v>
      </c>
      <c r="D6" s="42">
        <v>179.2</v>
      </c>
      <c r="E6" s="28"/>
      <c r="F6" s="313"/>
      <c r="G6" s="735"/>
      <c r="H6" s="735"/>
    </row>
    <row r="7" spans="2:32" ht="18" customHeight="1" x14ac:dyDescent="0.25">
      <c r="B7" s="736" t="s">
        <v>313</v>
      </c>
      <c r="C7" s="42">
        <v>2.4077989999999998</v>
      </c>
      <c r="D7" s="42">
        <v>2.3550650000000002</v>
      </c>
      <c r="E7" s="27"/>
      <c r="F7" s="179"/>
      <c r="G7" s="276"/>
      <c r="H7" s="276"/>
    </row>
    <row r="8" spans="2:32" ht="18" customHeight="1" x14ac:dyDescent="0.25">
      <c r="B8" s="737" t="s">
        <v>19</v>
      </c>
      <c r="C8" s="66">
        <v>12.4</v>
      </c>
      <c r="D8" s="66">
        <v>12.8</v>
      </c>
      <c r="E8" s="178"/>
      <c r="F8" s="40"/>
      <c r="G8" s="39"/>
      <c r="H8" s="27"/>
    </row>
    <row r="9" spans="2:32" ht="14.25" customHeight="1" x14ac:dyDescent="0.25">
      <c r="B9" s="313"/>
      <c r="C9" s="52"/>
      <c r="D9" s="51"/>
      <c r="E9" s="27"/>
      <c r="F9" s="313"/>
      <c r="G9" s="27"/>
      <c r="H9" s="27"/>
    </row>
    <row r="10" spans="2:32" ht="14.25" customHeight="1" x14ac:dyDescent="0.25">
      <c r="B10" s="313"/>
      <c r="C10" s="52"/>
      <c r="D10" s="51"/>
      <c r="E10" s="27"/>
      <c r="F10" s="313"/>
      <c r="G10" s="27"/>
      <c r="H10" s="27"/>
    </row>
    <row r="11" spans="2:32" ht="14.25" customHeight="1" x14ac:dyDescent="0.25">
      <c r="B11" s="313"/>
      <c r="C11" s="52"/>
      <c r="D11" s="51"/>
      <c r="J11" s="313"/>
      <c r="K11" s="27"/>
      <c r="L11" s="27"/>
      <c r="M11" s="27"/>
      <c r="N11" s="27"/>
      <c r="O11" s="27"/>
      <c r="P11" s="27"/>
      <c r="Q11" s="27"/>
      <c r="R11" s="27"/>
      <c r="S11" s="27"/>
      <c r="T11" s="27"/>
    </row>
    <row r="12" spans="2:32" ht="14.25" customHeight="1" x14ac:dyDescent="0.25">
      <c r="B12" s="911" t="s">
        <v>522</v>
      </c>
      <c r="D12" s="51"/>
    </row>
    <row r="13" spans="2:32" s="74" customFormat="1" ht="14.25" customHeight="1" x14ac:dyDescent="0.25">
      <c r="B13" s="75"/>
    </row>
    <row r="14" spans="2:32" ht="14.25" customHeight="1" thickBot="1" x14ac:dyDescent="0.3">
      <c r="V14" s="508"/>
      <c r="W14" s="508"/>
      <c r="X14" s="508"/>
      <c r="Y14" s="30"/>
      <c r="Z14" s="30"/>
      <c r="AA14" s="30"/>
      <c r="AB14" s="30"/>
      <c r="AC14" s="27"/>
      <c r="AD14" s="508"/>
      <c r="AE14" s="508"/>
      <c r="AF14" s="508"/>
    </row>
    <row r="15" spans="2:32" ht="14.25" customHeight="1" thickBot="1" x14ac:dyDescent="0.3">
      <c r="V15" s="508"/>
      <c r="W15" s="508"/>
      <c r="X15" s="508"/>
      <c r="Y15" s="30"/>
      <c r="Z15" s="30"/>
      <c r="AA15" s="30"/>
      <c r="AB15" s="30"/>
      <c r="AC15" s="27"/>
      <c r="AD15" s="313"/>
      <c r="AE15" s="508"/>
      <c r="AF15" s="508"/>
    </row>
    <row r="16" spans="2:32" ht="14.25" customHeight="1" thickBot="1" x14ac:dyDescent="0.3">
      <c r="V16" s="36"/>
      <c r="W16" s="649"/>
      <c r="X16" s="649"/>
      <c r="Y16" s="30"/>
      <c r="Z16" s="30"/>
      <c r="AA16" s="30"/>
      <c r="AB16" s="30"/>
      <c r="AC16" s="27"/>
      <c r="AD16" s="508"/>
      <c r="AE16" s="649"/>
      <c r="AF16" s="649"/>
    </row>
    <row r="17" spans="22:43" ht="14.25" customHeight="1" thickBot="1" x14ac:dyDescent="0.3">
      <c r="V17" s="508"/>
      <c r="W17" s="649"/>
      <c r="X17" s="649"/>
      <c r="Y17" s="30"/>
      <c r="Z17" s="30"/>
      <c r="AA17" s="30"/>
      <c r="AB17" s="30"/>
      <c r="AC17" s="27"/>
      <c r="AD17" s="508"/>
      <c r="AE17" s="649"/>
      <c r="AF17" s="649"/>
    </row>
    <row r="18" spans="22:43" ht="14.25" customHeight="1" thickBot="1" x14ac:dyDescent="0.3">
      <c r="V18" s="649"/>
      <c r="W18" s="649"/>
      <c r="X18" s="649"/>
      <c r="Y18" s="30"/>
      <c r="Z18" s="30"/>
      <c r="AA18" s="30"/>
      <c r="AB18" s="30"/>
      <c r="AC18" s="27"/>
      <c r="AD18" s="508"/>
      <c r="AE18" s="649"/>
      <c r="AF18" s="649"/>
    </row>
    <row r="19" spans="22:43" ht="14.25" customHeight="1" thickBot="1" x14ac:dyDescent="0.3">
      <c r="V19" s="508"/>
      <c r="W19" s="508"/>
      <c r="X19" s="508"/>
      <c r="Y19" s="30"/>
      <c r="Z19" s="30"/>
      <c r="AA19" s="30"/>
      <c r="AB19" s="30"/>
      <c r="AC19" s="27"/>
      <c r="AD19" s="313"/>
      <c r="AE19" s="313"/>
      <c r="AF19" s="313"/>
    </row>
    <row r="20" spans="22:43" ht="14.25" customHeight="1" thickBot="1" x14ac:dyDescent="0.3">
      <c r="V20" s="508"/>
      <c r="W20" s="508"/>
      <c r="X20" s="508"/>
      <c r="Y20" s="30"/>
      <c r="Z20" s="30"/>
      <c r="AA20" s="30"/>
      <c r="AB20" s="30"/>
      <c r="AC20" s="27"/>
      <c r="AD20" s="508"/>
      <c r="AE20" s="508"/>
      <c r="AF20" s="508"/>
    </row>
    <row r="21" spans="22:43" ht="14.25" customHeight="1" thickBot="1" x14ac:dyDescent="0.3">
      <c r="V21" s="36"/>
      <c r="W21" s="508"/>
      <c r="X21" s="508"/>
      <c r="Y21" s="30"/>
      <c r="Z21" s="30"/>
      <c r="AA21" s="30"/>
      <c r="AB21" s="30"/>
      <c r="AC21" s="27"/>
      <c r="AD21" s="508"/>
      <c r="AE21" s="508"/>
      <c r="AF21" s="508"/>
    </row>
    <row r="22" spans="22:43" ht="14.25" customHeight="1" x14ac:dyDescent="0.25">
      <c r="V22" s="508"/>
      <c r="W22" s="508"/>
      <c r="X22" s="508"/>
      <c r="AD22" s="508"/>
      <c r="AE22" s="508"/>
      <c r="AF22" s="508"/>
    </row>
    <row r="23" spans="22:43" ht="14.25" customHeight="1" x14ac:dyDescent="0.25">
      <c r="V23" s="649"/>
      <c r="W23" s="649"/>
      <c r="X23" s="649"/>
    </row>
    <row r="24" spans="22:43" ht="14.25" customHeight="1" x14ac:dyDescent="0.25">
      <c r="V24" s="508"/>
      <c r="W24" s="649"/>
      <c r="X24" s="649"/>
    </row>
    <row r="25" spans="22:43" ht="14.25" customHeight="1" x14ac:dyDescent="0.25">
      <c r="V25" s="508"/>
      <c r="W25" s="649"/>
      <c r="X25" s="649"/>
      <c r="AI25" s="31"/>
      <c r="AJ25" s="31"/>
      <c r="AK25" s="31"/>
      <c r="AL25" s="31"/>
      <c r="AM25" s="31"/>
      <c r="AN25" s="31"/>
      <c r="AO25" s="31"/>
      <c r="AP25" s="31"/>
      <c r="AQ25" s="31"/>
    </row>
    <row r="26" spans="22:43" ht="14.25" customHeight="1" x14ac:dyDescent="0.25">
      <c r="V26" s="313"/>
      <c r="W26" s="508"/>
      <c r="X26" s="508"/>
      <c r="AI26" s="604"/>
      <c r="AJ26" s="604"/>
      <c r="AK26" s="604"/>
      <c r="AL26" s="604"/>
      <c r="AM26" s="604"/>
      <c r="AN26" s="604"/>
      <c r="AO26" s="604"/>
      <c r="AP26" s="604"/>
      <c r="AQ26" s="604"/>
    </row>
    <row r="27" spans="22:43" ht="14.25" customHeight="1" x14ac:dyDescent="0.25">
      <c r="V27" s="508"/>
      <c r="W27" s="508"/>
      <c r="X27" s="508"/>
      <c r="AI27" s="26"/>
      <c r="AJ27" s="27"/>
      <c r="AK27" s="27"/>
      <c r="AL27" s="27"/>
      <c r="AM27" s="27"/>
      <c r="AN27" s="27"/>
      <c r="AO27" s="27"/>
      <c r="AP27" s="27"/>
      <c r="AQ27" s="27"/>
    </row>
    <row r="28" spans="22:43" ht="14.25" customHeight="1" x14ac:dyDescent="0.25">
      <c r="V28" s="649"/>
      <c r="W28" s="508"/>
      <c r="X28" s="508"/>
      <c r="AI28" s="32"/>
      <c r="AJ28" s="27"/>
      <c r="AK28" s="27"/>
      <c r="AL28" s="27"/>
      <c r="AM28" s="27"/>
      <c r="AN28" s="27"/>
      <c r="AO28" s="27"/>
      <c r="AP28" s="27"/>
      <c r="AQ28" s="27"/>
    </row>
    <row r="29" spans="22:43" ht="14.25" customHeight="1" x14ac:dyDescent="0.25">
      <c r="V29" s="508"/>
      <c r="W29" s="508"/>
      <c r="X29" s="508"/>
      <c r="AI29" s="32"/>
      <c r="AJ29" s="27"/>
      <c r="AK29" s="27"/>
      <c r="AL29" s="27"/>
      <c r="AM29" s="27"/>
      <c r="AN29" s="27"/>
      <c r="AO29" s="27"/>
      <c r="AP29" s="27"/>
      <c r="AQ29" s="27"/>
    </row>
    <row r="30" spans="22:43" ht="14.25" customHeight="1" x14ac:dyDescent="0.25">
      <c r="V30" s="508"/>
      <c r="W30" s="508"/>
      <c r="X30" s="508"/>
      <c r="AI30" s="26"/>
      <c r="AJ30" s="27"/>
      <c r="AK30" s="27"/>
      <c r="AL30" s="27"/>
      <c r="AM30" s="313"/>
      <c r="AN30" s="27"/>
      <c r="AO30" s="27"/>
      <c r="AP30" s="27"/>
      <c r="AQ30" s="313"/>
    </row>
    <row r="31" spans="22:43" ht="14.25" customHeight="1" x14ac:dyDescent="0.25">
      <c r="AI31" s="26"/>
      <c r="AJ31" s="27"/>
      <c r="AK31" s="27"/>
      <c r="AL31" s="27"/>
      <c r="AM31" s="313"/>
      <c r="AN31" s="27"/>
      <c r="AO31" s="27"/>
      <c r="AP31" s="27"/>
      <c r="AQ31" s="313"/>
    </row>
    <row r="32" spans="22:43" ht="14.25" customHeight="1" x14ac:dyDescent="0.25">
      <c r="AI32" s="32"/>
      <c r="AJ32" s="27"/>
      <c r="AK32" s="27"/>
      <c r="AL32" s="27"/>
      <c r="AM32" s="313"/>
      <c r="AN32" s="27"/>
      <c r="AO32" s="27"/>
      <c r="AP32" s="27"/>
      <c r="AQ32" s="313"/>
    </row>
    <row r="33" spans="35:43" ht="18" customHeight="1" x14ac:dyDescent="0.25">
      <c r="AI33" s="26"/>
      <c r="AJ33" s="27"/>
      <c r="AK33" s="27"/>
      <c r="AL33" s="27"/>
      <c r="AM33" s="313"/>
      <c r="AN33" s="27"/>
      <c r="AO33" s="27"/>
      <c r="AP33" s="27"/>
      <c r="AQ33" s="313"/>
    </row>
    <row r="40" spans="35:43" ht="118.5" customHeight="1" x14ac:dyDescent="0.25"/>
    <row r="42" spans="35:43" ht="15" customHeight="1" x14ac:dyDescent="0.25"/>
    <row r="43" spans="35:43" ht="15" customHeight="1" x14ac:dyDescent="0.25"/>
    <row r="44" spans="35:43" ht="15" customHeight="1" x14ac:dyDescent="0.25"/>
    <row r="45" spans="35:43" ht="15" customHeight="1" x14ac:dyDescent="0.25"/>
    <row r="46" spans="35:43" ht="15" customHeight="1" x14ac:dyDescent="0.25"/>
    <row r="47" spans="35:43" ht="15" customHeight="1" x14ac:dyDescent="0.25"/>
    <row r="48" spans="35:43" ht="15" customHeight="1" x14ac:dyDescent="0.25"/>
  </sheetData>
  <pageMargins left="0.7" right="0.7" top="0.78740157499999996" bottom="0.78740157499999996" header="0.3" footer="0.3"/>
  <pageSetup paperSize="9"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449B-704B-44E9-8669-FB593D603162}">
  <sheetPr>
    <tabColor theme="6"/>
    <pageSetUpPr fitToPage="1"/>
  </sheetPr>
  <dimension ref="B1:AC156"/>
  <sheetViews>
    <sheetView showGridLines="0" zoomScaleNormal="100" workbookViewId="0"/>
  </sheetViews>
  <sheetFormatPr baseColWidth="10" defaultColWidth="11.25" defaultRowHeight="15.75" x14ac:dyDescent="0.25"/>
  <cols>
    <col min="1" max="1" width="3.625" style="205" customWidth="1"/>
    <col min="2" max="2" width="30.625" style="205" customWidth="1"/>
    <col min="3" max="3" width="18.625" style="238" customWidth="1"/>
    <col min="4" max="4" width="18.625" style="205" customWidth="1"/>
    <col min="5" max="5" width="19" style="205" customWidth="1"/>
    <col min="6" max="6" width="4.625" style="205" bestFit="1" customWidth="1"/>
    <col min="7" max="7" width="5.25" style="205" bestFit="1" customWidth="1"/>
    <col min="8" max="8" width="62.75" style="205" customWidth="1"/>
    <col min="9" max="9" width="20.25" style="205" customWidth="1"/>
    <col min="10" max="10" width="24.625" style="205" customWidth="1"/>
    <col min="11" max="11" width="27.5" style="205" customWidth="1"/>
    <col min="12" max="12" width="11.25" style="74"/>
    <col min="13" max="13" width="17.625" style="205" customWidth="1"/>
    <col min="14" max="21" width="13.625" style="205" customWidth="1"/>
    <col min="22" max="22" width="4.75" style="205" customWidth="1"/>
    <col min="23" max="23" width="51.625" style="205" customWidth="1"/>
    <col min="24" max="25" width="25.625" style="205" customWidth="1"/>
    <col min="26" max="16384" width="11.25" style="205"/>
  </cols>
  <sheetData>
    <row r="1" spans="2:29" ht="16.5" thickBot="1" x14ac:dyDescent="0.3">
      <c r="C1" s="910"/>
    </row>
    <row r="2" spans="2:29" ht="18" customHeight="1" thickBot="1" x14ac:dyDescent="0.3">
      <c r="B2" s="322" t="s">
        <v>107</v>
      </c>
      <c r="C2" s="321">
        <v>2021</v>
      </c>
      <c r="D2" s="321">
        <v>2022</v>
      </c>
      <c r="E2" s="74"/>
      <c r="F2" s="74"/>
      <c r="G2" s="74"/>
      <c r="H2" s="74"/>
      <c r="I2" s="74"/>
      <c r="J2" s="74"/>
      <c r="K2" s="74"/>
      <c r="M2" s="74"/>
      <c r="N2" s="74"/>
      <c r="O2" s="74"/>
      <c r="P2" s="74"/>
      <c r="Q2" s="74"/>
      <c r="R2" s="74"/>
      <c r="S2" s="74"/>
      <c r="T2" s="74"/>
      <c r="U2" s="74"/>
      <c r="V2" s="74"/>
      <c r="W2" s="74"/>
      <c r="X2" s="74"/>
      <c r="Y2" s="74"/>
      <c r="Z2" s="74"/>
      <c r="AA2" s="74"/>
      <c r="AB2" s="74"/>
      <c r="AC2" s="74"/>
    </row>
    <row r="3" spans="2:29" ht="18" customHeight="1" x14ac:dyDescent="0.25">
      <c r="B3" s="900" t="s">
        <v>8</v>
      </c>
      <c r="C3" s="901">
        <v>35.812751122135055</v>
      </c>
      <c r="D3" s="901">
        <v>39.200000000000003</v>
      </c>
      <c r="E3" s="74"/>
      <c r="F3" s="902"/>
      <c r="G3" s="902"/>
      <c r="H3" s="74"/>
      <c r="I3" s="74"/>
      <c r="J3" s="74"/>
      <c r="K3" s="74"/>
      <c r="M3" s="74"/>
      <c r="N3" s="74"/>
      <c r="O3" s="74"/>
      <c r="P3" s="74"/>
      <c r="Q3" s="74"/>
      <c r="R3" s="74"/>
      <c r="S3" s="74"/>
      <c r="T3" s="74"/>
      <c r="U3" s="74"/>
      <c r="V3" s="74"/>
      <c r="W3" s="74"/>
      <c r="X3" s="74"/>
      <c r="Y3" s="74"/>
      <c r="Z3" s="74"/>
      <c r="AA3" s="74"/>
      <c r="AB3" s="74"/>
      <c r="AC3" s="74"/>
    </row>
    <row r="4" spans="2:29" ht="18" customHeight="1" x14ac:dyDescent="0.25">
      <c r="B4" s="903" t="s">
        <v>569</v>
      </c>
      <c r="C4" s="327">
        <v>14.11</v>
      </c>
      <c r="D4" s="327">
        <v>15.472484259029599</v>
      </c>
      <c r="E4" s="74"/>
      <c r="F4" s="858"/>
      <c r="G4" s="858"/>
      <c r="H4" s="74"/>
      <c r="I4" s="74"/>
      <c r="J4" s="74"/>
      <c r="K4" s="74"/>
      <c r="M4" s="74"/>
      <c r="N4" s="74"/>
      <c r="O4" s="74"/>
      <c r="P4" s="74"/>
      <c r="Q4" s="74"/>
      <c r="R4" s="74"/>
      <c r="S4" s="74"/>
      <c r="T4" s="74"/>
      <c r="U4" s="74"/>
      <c r="V4" s="74"/>
      <c r="W4" s="74"/>
      <c r="X4" s="74"/>
      <c r="Y4" s="74"/>
      <c r="Z4" s="74"/>
      <c r="AA4" s="74"/>
      <c r="AB4" s="74"/>
      <c r="AC4" s="74"/>
    </row>
    <row r="5" spans="2:29" ht="18" customHeight="1" x14ac:dyDescent="0.25">
      <c r="B5" s="904" t="s">
        <v>167</v>
      </c>
      <c r="C5" s="905">
        <v>10.331613000000001</v>
      </c>
      <c r="D5" s="905">
        <v>10.6</v>
      </c>
      <c r="E5" s="74"/>
      <c r="F5" s="902"/>
      <c r="G5" s="902"/>
      <c r="H5" s="74"/>
      <c r="I5" s="74"/>
      <c r="J5" s="74"/>
      <c r="K5" s="74"/>
      <c r="M5" s="74"/>
      <c r="N5" s="74"/>
      <c r="O5" s="74"/>
      <c r="P5" s="74"/>
      <c r="Q5" s="74"/>
      <c r="R5" s="74"/>
      <c r="S5" s="74"/>
      <c r="T5" s="74"/>
      <c r="U5" s="74"/>
      <c r="V5" s="74"/>
      <c r="W5" s="74"/>
      <c r="X5" s="74"/>
      <c r="Y5" s="74"/>
      <c r="Z5" s="74"/>
      <c r="AA5" s="74"/>
      <c r="AB5" s="74"/>
      <c r="AC5" s="74"/>
    </row>
    <row r="6" spans="2:29" ht="18" customHeight="1" x14ac:dyDescent="0.25">
      <c r="B6" s="903" t="s">
        <v>569</v>
      </c>
      <c r="C6" s="327">
        <v>21.89</v>
      </c>
      <c r="D6" s="327">
        <v>21.687288386283601</v>
      </c>
      <c r="E6" s="74"/>
      <c r="F6" s="713"/>
      <c r="G6" s="74"/>
      <c r="H6" s="74"/>
      <c r="I6" s="74"/>
      <c r="J6" s="74"/>
      <c r="K6" s="74"/>
      <c r="M6" s="74"/>
      <c r="N6" s="74"/>
      <c r="O6" s="74"/>
      <c r="P6" s="74"/>
      <c r="Q6" s="74"/>
      <c r="R6" s="74"/>
      <c r="S6" s="74"/>
      <c r="T6" s="74"/>
      <c r="U6" s="74"/>
      <c r="V6" s="74"/>
      <c r="W6" s="74"/>
      <c r="X6" s="74"/>
      <c r="Y6" s="74"/>
      <c r="Z6" s="74"/>
      <c r="AA6" s="74"/>
      <c r="AB6" s="74"/>
      <c r="AC6" s="74"/>
    </row>
    <row r="7" spans="2:29" ht="14.25" customHeight="1" x14ac:dyDescent="0.25">
      <c r="B7" s="750"/>
      <c r="C7" s="906"/>
      <c r="D7" s="361"/>
      <c r="E7" s="74"/>
      <c r="F7" s="74"/>
      <c r="G7" s="74"/>
      <c r="H7" s="74"/>
      <c r="I7" s="74"/>
      <c r="J7" s="74"/>
      <c r="K7" s="74"/>
      <c r="M7" s="74"/>
      <c r="N7" s="74"/>
      <c r="O7" s="74"/>
      <c r="P7" s="74"/>
      <c r="Q7" s="74"/>
      <c r="R7" s="74"/>
      <c r="S7" s="74"/>
      <c r="T7" s="74"/>
      <c r="U7" s="74"/>
      <c r="V7" s="74"/>
      <c r="W7" s="74"/>
      <c r="X7" s="74"/>
      <c r="Y7" s="74"/>
      <c r="Z7" s="74"/>
      <c r="AA7" s="74"/>
      <c r="AB7" s="74"/>
      <c r="AC7" s="74"/>
    </row>
    <row r="8" spans="2:29" ht="14.25" customHeight="1" x14ac:dyDescent="0.25">
      <c r="B8" s="750"/>
      <c r="C8" s="906"/>
      <c r="D8" s="361"/>
      <c r="E8" s="74"/>
      <c r="F8" s="74"/>
      <c r="G8" s="74"/>
      <c r="H8" s="74"/>
      <c r="I8" s="74"/>
      <c r="J8" s="74"/>
      <c r="K8" s="74"/>
      <c r="M8" s="74"/>
      <c r="N8" s="74"/>
      <c r="O8" s="74"/>
      <c r="P8" s="74"/>
      <c r="Q8" s="74"/>
      <c r="R8" s="74"/>
      <c r="S8" s="74"/>
      <c r="T8" s="74"/>
      <c r="U8" s="74"/>
      <c r="V8" s="74"/>
      <c r="W8" s="74"/>
      <c r="X8" s="74"/>
      <c r="Y8" s="74"/>
      <c r="Z8" s="74"/>
      <c r="AA8" s="74"/>
      <c r="AB8" s="74"/>
      <c r="AC8" s="74"/>
    </row>
    <row r="9" spans="2:29" ht="14.25" customHeight="1" x14ac:dyDescent="0.25">
      <c r="B9" s="750"/>
      <c r="C9" s="906"/>
      <c r="D9" s="361"/>
      <c r="E9" s="74"/>
      <c r="F9" s="74"/>
      <c r="G9" s="74"/>
      <c r="H9" s="74"/>
      <c r="I9" s="74"/>
      <c r="J9" s="74"/>
      <c r="K9" s="74"/>
      <c r="M9" s="74"/>
      <c r="N9" s="74"/>
      <c r="O9" s="74"/>
      <c r="P9" s="74"/>
      <c r="Q9" s="74"/>
      <c r="R9" s="74"/>
      <c r="S9" s="74"/>
      <c r="T9" s="74"/>
      <c r="U9" s="74"/>
      <c r="V9" s="74"/>
      <c r="W9" s="74"/>
      <c r="X9" s="74"/>
      <c r="Y9" s="74"/>
      <c r="Z9" s="74"/>
      <c r="AA9" s="74"/>
      <c r="AB9" s="74"/>
      <c r="AC9" s="74"/>
    </row>
    <row r="10" spans="2:29" ht="14.25" customHeight="1" x14ac:dyDescent="0.25">
      <c r="B10" s="825" t="s">
        <v>519</v>
      </c>
      <c r="C10" s="907"/>
      <c r="D10" s="908"/>
      <c r="E10" s="74"/>
      <c r="F10" s="74"/>
      <c r="G10" s="74"/>
      <c r="H10" s="74"/>
      <c r="I10" s="74"/>
      <c r="J10" s="74"/>
      <c r="K10" s="74"/>
      <c r="M10" s="74"/>
      <c r="N10" s="74"/>
      <c r="O10" s="74"/>
      <c r="P10" s="74"/>
      <c r="Q10" s="74"/>
      <c r="R10" s="74"/>
      <c r="S10" s="74"/>
      <c r="T10" s="74"/>
      <c r="U10" s="74"/>
      <c r="V10" s="74"/>
      <c r="W10" s="74"/>
      <c r="X10" s="74"/>
      <c r="Y10" s="74"/>
      <c r="Z10" s="74"/>
      <c r="AA10" s="74"/>
      <c r="AB10" s="74"/>
      <c r="AC10" s="74"/>
    </row>
    <row r="11" spans="2:29" ht="14.25" customHeight="1" x14ac:dyDescent="0.25">
      <c r="B11" s="1014"/>
      <c r="C11" s="1014"/>
      <c r="D11" s="1014"/>
      <c r="E11" s="74"/>
      <c r="F11" s="74"/>
      <c r="G11" s="74"/>
      <c r="H11" s="74"/>
      <c r="I11" s="74"/>
      <c r="J11" s="74"/>
      <c r="K11" s="74"/>
      <c r="M11" s="74"/>
      <c r="N11" s="74"/>
      <c r="O11" s="74"/>
      <c r="P11" s="74"/>
      <c r="Q11" s="74"/>
      <c r="R11" s="74"/>
      <c r="S11" s="74"/>
      <c r="T11" s="74"/>
      <c r="U11" s="74"/>
      <c r="V11" s="74"/>
      <c r="W11" s="74"/>
      <c r="X11" s="74"/>
      <c r="Y11" s="74"/>
      <c r="Z11" s="74"/>
      <c r="AA11" s="74"/>
      <c r="AB11" s="74"/>
      <c r="AC11" s="74"/>
    </row>
    <row r="12" spans="2:29" ht="14.25" customHeight="1" x14ac:dyDescent="0.25">
      <c r="B12" s="74"/>
      <c r="C12" s="909"/>
      <c r="D12" s="74"/>
      <c r="E12" s="74"/>
      <c r="F12" s="74"/>
      <c r="G12" s="74"/>
      <c r="H12" s="74"/>
      <c r="I12" s="74"/>
      <c r="J12" s="74"/>
      <c r="K12" s="74"/>
      <c r="M12" s="74"/>
      <c r="N12" s="74"/>
      <c r="O12" s="74"/>
      <c r="P12" s="74"/>
      <c r="Q12" s="74"/>
      <c r="R12" s="74"/>
      <c r="S12" s="74"/>
      <c r="T12" s="74"/>
      <c r="U12" s="74"/>
      <c r="V12" s="74"/>
      <c r="W12" s="74"/>
      <c r="X12" s="74"/>
      <c r="Y12" s="74"/>
      <c r="Z12" s="74"/>
      <c r="AA12" s="74"/>
      <c r="AB12" s="74"/>
      <c r="AC12" s="74"/>
    </row>
    <row r="13" spans="2:29" ht="14.25" customHeight="1" x14ac:dyDescent="0.25">
      <c r="B13" s="74"/>
      <c r="C13" s="909"/>
      <c r="D13" s="74"/>
      <c r="E13" s="74"/>
      <c r="F13" s="74"/>
      <c r="G13" s="74"/>
      <c r="H13" s="74"/>
      <c r="I13" s="74"/>
      <c r="J13" s="74"/>
      <c r="K13" s="74"/>
      <c r="M13" s="74"/>
      <c r="N13" s="74"/>
      <c r="O13" s="74"/>
      <c r="P13" s="74"/>
      <c r="Q13" s="74"/>
      <c r="R13" s="74"/>
      <c r="S13" s="74"/>
      <c r="T13" s="74"/>
      <c r="U13" s="74"/>
      <c r="V13" s="74"/>
      <c r="W13" s="74"/>
      <c r="X13" s="74"/>
      <c r="Y13" s="74"/>
      <c r="Z13" s="74"/>
      <c r="AA13" s="74"/>
      <c r="AB13" s="74"/>
      <c r="AC13" s="74"/>
    </row>
    <row r="14" spans="2:29" ht="14.25" customHeight="1" x14ac:dyDescent="0.25">
      <c r="B14" s="74"/>
      <c r="C14" s="909"/>
      <c r="D14" s="74"/>
      <c r="F14" s="994"/>
      <c r="G14" s="994"/>
      <c r="H14" s="994"/>
      <c r="I14" s="994"/>
      <c r="J14" s="994"/>
      <c r="K14" s="994"/>
      <c r="M14" s="74"/>
      <c r="N14" s="74"/>
      <c r="O14" s="74"/>
      <c r="P14" s="74"/>
      <c r="Q14" s="74"/>
      <c r="R14" s="74"/>
      <c r="S14" s="74"/>
      <c r="T14" s="74"/>
      <c r="U14" s="74"/>
      <c r="V14" s="74"/>
      <c r="W14" s="74"/>
      <c r="X14" s="74"/>
      <c r="Y14" s="74"/>
      <c r="Z14" s="74"/>
      <c r="AA14" s="74"/>
      <c r="AB14" s="74"/>
      <c r="AC14" s="74"/>
    </row>
    <row r="15" spans="2:29" ht="14.25" customHeight="1" x14ac:dyDescent="0.25">
      <c r="B15" s="74"/>
      <c r="C15" s="909"/>
      <c r="D15" s="74"/>
      <c r="F15" s="608"/>
      <c r="G15" s="608"/>
      <c r="H15" s="608"/>
      <c r="I15" s="608"/>
      <c r="J15" s="608"/>
      <c r="K15" s="608"/>
      <c r="M15" s="74"/>
      <c r="N15" s="74"/>
      <c r="O15" s="74"/>
      <c r="P15" s="74"/>
      <c r="Q15" s="74"/>
      <c r="R15" s="74"/>
      <c r="S15" s="74"/>
      <c r="T15" s="74"/>
      <c r="U15" s="74"/>
      <c r="V15" s="74"/>
      <c r="W15" s="74"/>
      <c r="X15" s="74"/>
      <c r="Y15" s="74"/>
      <c r="Z15" s="74"/>
      <c r="AA15" s="74"/>
      <c r="AB15" s="74"/>
      <c r="AC15" s="74"/>
    </row>
    <row r="16" spans="2:29" s="74" customFormat="1" ht="14.25" customHeight="1" x14ac:dyDescent="0.25">
      <c r="B16" s="899"/>
    </row>
    <row r="17" spans="2:29" ht="14.25" customHeight="1" x14ac:dyDescent="0.25">
      <c r="B17" s="74"/>
      <c r="C17" s="909"/>
      <c r="D17" s="74"/>
      <c r="F17" s="95"/>
      <c r="G17" s="97"/>
      <c r="H17" s="98"/>
      <c r="I17" s="98"/>
      <c r="J17" s="98"/>
      <c r="K17" s="98"/>
      <c r="M17" s="74"/>
      <c r="N17" s="74"/>
      <c r="O17" s="74"/>
      <c r="P17" s="74"/>
      <c r="Q17" s="74"/>
      <c r="R17" s="74"/>
      <c r="S17" s="74"/>
      <c r="T17" s="74"/>
      <c r="U17" s="74"/>
      <c r="V17" s="74"/>
      <c r="W17" s="74"/>
      <c r="X17" s="74"/>
      <c r="Y17" s="74"/>
      <c r="Z17" s="74"/>
      <c r="AA17" s="74"/>
      <c r="AB17" s="74"/>
      <c r="AC17" s="74"/>
    </row>
    <row r="18" spans="2:29" ht="14.25" customHeight="1" x14ac:dyDescent="0.25">
      <c r="B18" s="74"/>
      <c r="C18" s="909"/>
      <c r="D18" s="74"/>
      <c r="F18" s="508"/>
      <c r="G18" s="508"/>
      <c r="H18" s="609"/>
      <c r="I18" s="607"/>
      <c r="J18" s="607"/>
      <c r="K18" s="607"/>
      <c r="M18" s="74"/>
      <c r="N18" s="74"/>
      <c r="O18" s="74"/>
      <c r="P18" s="74"/>
      <c r="Q18" s="74"/>
      <c r="R18" s="74"/>
      <c r="S18" s="74"/>
      <c r="T18" s="74"/>
      <c r="U18" s="74"/>
      <c r="V18" s="74"/>
      <c r="W18" s="74"/>
      <c r="X18" s="74"/>
      <c r="Y18" s="74"/>
      <c r="Z18" s="74"/>
      <c r="AA18" s="74"/>
      <c r="AB18" s="74"/>
      <c r="AC18" s="74"/>
    </row>
    <row r="19" spans="2:29" ht="14.25" customHeight="1" x14ac:dyDescent="0.25">
      <c r="B19" s="74"/>
      <c r="C19" s="909"/>
      <c r="D19" s="74"/>
      <c r="F19" s="508"/>
      <c r="G19" s="508"/>
      <c r="H19" s="609"/>
      <c r="I19" s="607"/>
      <c r="J19" s="607"/>
      <c r="K19" s="607"/>
      <c r="M19" s="74"/>
      <c r="N19" s="74"/>
      <c r="O19" s="74"/>
      <c r="P19" s="74"/>
      <c r="Q19" s="74"/>
      <c r="R19" s="74"/>
      <c r="S19" s="74"/>
      <c r="T19" s="74"/>
      <c r="U19" s="74"/>
      <c r="V19" s="74"/>
      <c r="W19" s="74"/>
      <c r="X19" s="74"/>
      <c r="Y19" s="74"/>
      <c r="Z19" s="74"/>
      <c r="AA19" s="74"/>
      <c r="AB19" s="74"/>
      <c r="AC19" s="74"/>
    </row>
    <row r="20" spans="2:29" ht="14.25" customHeight="1" x14ac:dyDescent="0.25">
      <c r="B20" s="74"/>
      <c r="C20" s="909"/>
      <c r="D20" s="74"/>
      <c r="F20" s="508"/>
      <c r="G20" s="508"/>
      <c r="H20" s="609"/>
      <c r="I20" s="607"/>
      <c r="J20" s="607"/>
      <c r="K20" s="607"/>
      <c r="M20" s="74"/>
      <c r="N20" s="74"/>
      <c r="O20" s="74"/>
      <c r="P20" s="74"/>
      <c r="Q20" s="74"/>
      <c r="R20" s="74"/>
      <c r="S20" s="74"/>
      <c r="T20" s="74"/>
      <c r="U20" s="74"/>
      <c r="V20" s="74"/>
      <c r="W20" s="74"/>
      <c r="X20" s="74"/>
      <c r="Y20" s="74"/>
      <c r="Z20" s="74"/>
      <c r="AA20" s="74"/>
      <c r="AB20" s="74"/>
      <c r="AC20" s="74"/>
    </row>
    <row r="21" spans="2:29" ht="14.25" customHeight="1" x14ac:dyDescent="0.25">
      <c r="B21" s="74"/>
      <c r="C21" s="909"/>
      <c r="D21" s="74"/>
      <c r="F21" s="508"/>
      <c r="G21" s="508"/>
      <c r="H21" s="609"/>
      <c r="I21" s="607"/>
      <c r="J21" s="607"/>
      <c r="K21" s="607"/>
      <c r="M21" s="74"/>
      <c r="N21" s="74"/>
      <c r="O21" s="74"/>
      <c r="P21" s="74"/>
      <c r="Q21" s="74"/>
      <c r="R21" s="74"/>
      <c r="S21" s="74"/>
      <c r="T21" s="74"/>
      <c r="U21" s="74"/>
      <c r="V21" s="74"/>
      <c r="W21" s="74"/>
      <c r="X21" s="74"/>
      <c r="Y21" s="74"/>
      <c r="Z21" s="74"/>
      <c r="AA21" s="74"/>
      <c r="AB21" s="74"/>
      <c r="AC21" s="74"/>
    </row>
    <row r="22" spans="2:29" ht="14.25" customHeight="1" x14ac:dyDescent="0.25">
      <c r="B22" s="74"/>
      <c r="C22" s="909"/>
      <c r="D22" s="74"/>
      <c r="F22" s="508"/>
      <c r="G22" s="508"/>
      <c r="H22" s="609"/>
      <c r="I22" s="607"/>
      <c r="J22" s="607"/>
      <c r="K22" s="607"/>
      <c r="M22" s="74"/>
      <c r="N22" s="74"/>
      <c r="O22" s="74"/>
      <c r="P22" s="74"/>
      <c r="Q22" s="74"/>
      <c r="R22" s="74"/>
      <c r="S22" s="74"/>
      <c r="T22" s="74"/>
      <c r="U22" s="74"/>
      <c r="V22" s="74"/>
      <c r="W22" s="74"/>
      <c r="X22" s="74"/>
      <c r="Y22" s="74"/>
      <c r="Z22" s="74"/>
      <c r="AA22" s="74"/>
      <c r="AB22" s="74"/>
      <c r="AC22" s="74"/>
    </row>
    <row r="23" spans="2:29" ht="14.25" customHeight="1" x14ac:dyDescent="0.25">
      <c r="B23" s="74"/>
      <c r="C23" s="909"/>
      <c r="D23" s="74"/>
      <c r="F23" s="508"/>
      <c r="G23" s="313"/>
      <c r="H23" s="608"/>
      <c r="I23" s="313"/>
      <c r="J23" s="313"/>
      <c r="K23" s="607"/>
      <c r="M23" s="74"/>
      <c r="N23" s="74"/>
      <c r="O23" s="74"/>
      <c r="P23" s="74"/>
      <c r="Q23" s="74"/>
      <c r="R23" s="74"/>
      <c r="S23" s="74"/>
      <c r="T23" s="74"/>
      <c r="U23" s="74"/>
      <c r="V23" s="74"/>
      <c r="W23" s="74"/>
      <c r="X23" s="74"/>
      <c r="Y23" s="74"/>
      <c r="Z23" s="74"/>
      <c r="AA23" s="74"/>
      <c r="AB23" s="74"/>
      <c r="AC23" s="74"/>
    </row>
    <row r="24" spans="2:29" ht="14.25" customHeight="1" x14ac:dyDescent="0.25">
      <c r="B24" s="74"/>
      <c r="C24" s="909"/>
      <c r="D24" s="74"/>
      <c r="F24" s="313"/>
      <c r="G24" s="313"/>
      <c r="H24" s="608"/>
      <c r="I24" s="313"/>
      <c r="J24" s="313"/>
      <c r="K24" s="313"/>
      <c r="M24" s="74"/>
      <c r="N24" s="74"/>
      <c r="O24" s="74"/>
      <c r="P24" s="74"/>
      <c r="Q24" s="74"/>
      <c r="R24" s="74"/>
      <c r="S24" s="74"/>
      <c r="T24" s="74"/>
      <c r="U24" s="74"/>
      <c r="V24" s="74"/>
      <c r="W24" s="74"/>
      <c r="X24" s="74"/>
      <c r="Y24" s="74"/>
      <c r="Z24" s="74"/>
      <c r="AA24" s="74"/>
      <c r="AB24" s="74"/>
      <c r="AC24" s="74"/>
    </row>
    <row r="25" spans="2:29" ht="14.25" customHeight="1" x14ac:dyDescent="0.25">
      <c r="B25" s="74"/>
      <c r="C25" s="909"/>
      <c r="D25" s="74"/>
      <c r="F25" s="508"/>
      <c r="G25" s="508"/>
      <c r="H25" s="609"/>
      <c r="I25" s="607"/>
      <c r="J25" s="607"/>
      <c r="K25" s="607"/>
      <c r="M25" s="74"/>
      <c r="N25" s="74"/>
      <c r="O25" s="74"/>
      <c r="P25" s="74"/>
      <c r="Q25" s="74"/>
      <c r="R25" s="74"/>
      <c r="S25" s="74"/>
      <c r="T25" s="74"/>
      <c r="U25" s="74"/>
      <c r="V25" s="74"/>
      <c r="W25" s="74"/>
      <c r="X25" s="74"/>
      <c r="Y25" s="74"/>
      <c r="Z25" s="74"/>
      <c r="AA25" s="74"/>
      <c r="AB25" s="74"/>
      <c r="AC25" s="74"/>
    </row>
    <row r="26" spans="2:29" ht="14.25" customHeight="1" x14ac:dyDescent="0.25">
      <c r="B26" s="74"/>
      <c r="C26" s="909"/>
      <c r="D26" s="74"/>
      <c r="F26" s="508"/>
      <c r="G26" s="508"/>
      <c r="H26" s="609"/>
      <c r="I26" s="607"/>
      <c r="J26" s="607"/>
      <c r="K26" s="607"/>
      <c r="M26" s="74"/>
      <c r="N26" s="74"/>
      <c r="O26" s="74"/>
      <c r="P26" s="74"/>
      <c r="Q26" s="74"/>
      <c r="R26" s="74"/>
      <c r="S26" s="74"/>
      <c r="T26" s="74"/>
      <c r="U26" s="74"/>
      <c r="V26" s="74"/>
      <c r="W26" s="74"/>
      <c r="X26" s="74"/>
      <c r="Y26" s="74"/>
      <c r="Z26" s="74"/>
      <c r="AA26" s="74"/>
      <c r="AB26" s="74"/>
      <c r="AC26" s="74"/>
    </row>
    <row r="27" spans="2:29" ht="14.25" customHeight="1" x14ac:dyDescent="0.25">
      <c r="B27" s="74"/>
      <c r="C27" s="909"/>
      <c r="D27" s="74"/>
      <c r="F27" s="313"/>
      <c r="G27" s="508"/>
      <c r="H27" s="609"/>
      <c r="I27" s="607"/>
      <c r="J27" s="607"/>
      <c r="K27" s="607"/>
      <c r="M27" s="74"/>
      <c r="N27" s="74"/>
      <c r="O27" s="74"/>
      <c r="P27" s="74"/>
      <c r="Q27" s="74"/>
      <c r="R27" s="74"/>
      <c r="S27" s="74"/>
      <c r="T27" s="74"/>
      <c r="U27" s="74"/>
      <c r="V27" s="74"/>
      <c r="W27" s="74"/>
      <c r="X27" s="74"/>
      <c r="Y27" s="74"/>
      <c r="Z27" s="74"/>
      <c r="AA27" s="74"/>
      <c r="AB27" s="74"/>
      <c r="AC27" s="74"/>
    </row>
    <row r="28" spans="2:29" ht="14.25" customHeight="1" x14ac:dyDescent="0.25">
      <c r="B28" s="74"/>
      <c r="C28" s="909"/>
      <c r="D28" s="74"/>
      <c r="F28" s="508"/>
      <c r="G28" s="508"/>
      <c r="H28" s="609"/>
      <c r="I28" s="607"/>
      <c r="J28" s="607"/>
      <c r="K28" s="607"/>
      <c r="M28" s="74"/>
      <c r="N28" s="74"/>
      <c r="O28" s="74"/>
      <c r="P28" s="74"/>
      <c r="Q28" s="74"/>
      <c r="R28" s="74"/>
      <c r="S28" s="74"/>
      <c r="T28" s="74"/>
      <c r="U28" s="74"/>
      <c r="V28" s="74"/>
      <c r="W28" s="74"/>
      <c r="X28" s="74"/>
      <c r="Y28" s="74"/>
      <c r="Z28" s="74"/>
      <c r="AA28" s="74"/>
      <c r="AB28" s="74"/>
      <c r="AC28" s="74"/>
    </row>
    <row r="29" spans="2:29" ht="14.25" customHeight="1" x14ac:dyDescent="0.25">
      <c r="B29" s="74"/>
      <c r="C29" s="909"/>
      <c r="D29" s="74"/>
      <c r="F29" s="313"/>
      <c r="G29" s="313"/>
      <c r="H29" s="608"/>
      <c r="I29" s="610"/>
      <c r="J29" s="610"/>
      <c r="K29" s="610"/>
      <c r="M29" s="74"/>
      <c r="N29" s="74"/>
      <c r="O29" s="74"/>
      <c r="P29" s="74"/>
      <c r="Q29" s="74"/>
      <c r="R29" s="74"/>
      <c r="S29" s="74"/>
      <c r="T29" s="74"/>
      <c r="U29" s="74"/>
      <c r="V29" s="74"/>
      <c r="W29" s="74"/>
      <c r="X29" s="74"/>
      <c r="Y29" s="74"/>
      <c r="Z29" s="74"/>
      <c r="AA29" s="74"/>
      <c r="AB29" s="74"/>
      <c r="AC29" s="74"/>
    </row>
    <row r="30" spans="2:29" ht="14.25" customHeight="1" x14ac:dyDescent="0.25">
      <c r="B30" s="74"/>
      <c r="C30" s="909"/>
      <c r="D30" s="74"/>
      <c r="F30" s="508"/>
      <c r="G30" s="508"/>
      <c r="H30" s="609"/>
      <c r="I30" s="607"/>
      <c r="J30" s="607"/>
      <c r="K30" s="607"/>
      <c r="M30" s="74"/>
      <c r="N30" s="74"/>
      <c r="O30" s="74"/>
      <c r="P30" s="74"/>
      <c r="Q30" s="74"/>
      <c r="R30" s="74"/>
      <c r="S30" s="74"/>
      <c r="T30" s="74"/>
      <c r="U30" s="74"/>
      <c r="V30" s="74"/>
      <c r="W30" s="74"/>
      <c r="X30" s="74"/>
      <c r="Y30" s="74"/>
      <c r="Z30" s="74"/>
      <c r="AA30" s="74"/>
      <c r="AB30" s="74"/>
      <c r="AC30" s="74"/>
    </row>
    <row r="31" spans="2:29" ht="14.25" customHeight="1" x14ac:dyDescent="0.25">
      <c r="B31" s="74"/>
      <c r="C31" s="909"/>
      <c r="D31" s="74"/>
      <c r="F31" s="313"/>
      <c r="G31" s="508"/>
      <c r="H31" s="607"/>
      <c r="I31" s="607"/>
      <c r="J31" s="607"/>
      <c r="K31" s="607"/>
      <c r="M31" s="74"/>
      <c r="N31" s="74"/>
      <c r="O31" s="74"/>
      <c r="P31" s="74"/>
      <c r="Q31" s="74"/>
      <c r="R31" s="74"/>
      <c r="S31" s="74"/>
      <c r="T31" s="74"/>
      <c r="U31" s="74"/>
      <c r="V31" s="74"/>
      <c r="W31" s="74"/>
      <c r="X31" s="74"/>
      <c r="Y31" s="74"/>
      <c r="Z31" s="74"/>
      <c r="AA31" s="74"/>
      <c r="AB31" s="74"/>
      <c r="AC31" s="74"/>
    </row>
    <row r="32" spans="2:29" ht="14.25" customHeight="1" x14ac:dyDescent="0.25">
      <c r="B32" s="74"/>
      <c r="C32" s="909"/>
      <c r="D32" s="74"/>
      <c r="F32" s="508"/>
      <c r="G32" s="508"/>
      <c r="H32" s="609"/>
      <c r="I32" s="607"/>
      <c r="J32" s="607"/>
      <c r="K32" s="607"/>
      <c r="M32" s="74"/>
      <c r="N32" s="74"/>
      <c r="O32" s="74"/>
      <c r="P32" s="74"/>
      <c r="Q32" s="74"/>
      <c r="R32" s="74"/>
      <c r="S32" s="74"/>
      <c r="T32" s="74"/>
      <c r="U32" s="74"/>
      <c r="V32" s="74"/>
      <c r="W32" s="74"/>
      <c r="X32" s="74"/>
      <c r="Y32" s="74"/>
      <c r="Z32" s="74"/>
      <c r="AA32" s="74"/>
      <c r="AB32" s="74"/>
      <c r="AC32" s="74"/>
    </row>
    <row r="33" spans="2:29" ht="14.25" customHeight="1" x14ac:dyDescent="0.25">
      <c r="B33" s="74"/>
      <c r="C33" s="909"/>
      <c r="D33" s="74"/>
      <c r="M33" s="994"/>
      <c r="N33" s="994"/>
      <c r="O33" s="994"/>
      <c r="P33" s="994"/>
      <c r="Q33" s="994"/>
      <c r="R33" s="994"/>
      <c r="S33" s="994"/>
      <c r="T33" s="994"/>
      <c r="U33" s="994"/>
      <c r="V33" s="74"/>
      <c r="W33" s="74"/>
      <c r="X33" s="74"/>
      <c r="Y33" s="74"/>
      <c r="Z33" s="74"/>
      <c r="AA33" s="74"/>
      <c r="AB33" s="74"/>
      <c r="AC33" s="74"/>
    </row>
    <row r="34" spans="2:29" ht="14.25" customHeight="1" x14ac:dyDescent="0.25">
      <c r="B34" s="74"/>
      <c r="C34" s="909"/>
      <c r="D34" s="74"/>
      <c r="M34" s="812"/>
      <c r="N34" s="812"/>
      <c r="O34" s="812"/>
      <c r="P34" s="812"/>
      <c r="Q34" s="812"/>
      <c r="R34" s="812"/>
      <c r="S34" s="812"/>
      <c r="T34" s="812"/>
      <c r="U34" s="812"/>
      <c r="V34" s="74"/>
      <c r="W34" s="74"/>
      <c r="X34" s="74"/>
      <c r="Y34" s="74"/>
      <c r="Z34" s="74"/>
      <c r="AA34" s="74"/>
      <c r="AB34" s="74"/>
      <c r="AC34" s="74"/>
    </row>
    <row r="35" spans="2:29" ht="14.25" customHeight="1" x14ac:dyDescent="0.25">
      <c r="B35" s="74"/>
      <c r="C35" s="909"/>
      <c r="D35" s="74"/>
      <c r="F35" s="994"/>
      <c r="G35" s="994"/>
      <c r="H35" s="994"/>
      <c r="I35" s="994"/>
      <c r="J35" s="994"/>
      <c r="K35" s="994"/>
      <c r="M35" s="26"/>
      <c r="N35" s="27"/>
      <c r="O35" s="27"/>
      <c r="P35" s="27"/>
      <c r="Q35" s="27"/>
      <c r="R35" s="27"/>
      <c r="S35" s="27"/>
      <c r="T35" s="27"/>
      <c r="U35" s="27"/>
      <c r="V35" s="74"/>
      <c r="W35" s="74"/>
      <c r="X35" s="74"/>
      <c r="Y35" s="74"/>
      <c r="Z35" s="74"/>
      <c r="AA35" s="74"/>
      <c r="AB35" s="74"/>
      <c r="AC35" s="74"/>
    </row>
    <row r="36" spans="2:29" ht="14.25" customHeight="1" x14ac:dyDescent="0.25">
      <c r="B36" s="74"/>
      <c r="C36" s="909"/>
      <c r="D36" s="74"/>
      <c r="F36" s="608"/>
      <c r="G36" s="608"/>
      <c r="H36" s="608"/>
      <c r="I36" s="608"/>
      <c r="J36" s="608"/>
      <c r="K36" s="608"/>
      <c r="M36" s="26"/>
      <c r="N36" s="27"/>
      <c r="O36" s="27"/>
      <c r="P36" s="27"/>
      <c r="Q36" s="313"/>
      <c r="R36" s="27"/>
      <c r="S36" s="27"/>
      <c r="T36" s="27"/>
      <c r="U36" s="313"/>
      <c r="V36" s="74"/>
      <c r="W36" s="74"/>
      <c r="X36" s="74"/>
      <c r="Y36" s="74"/>
      <c r="Z36" s="74"/>
      <c r="AA36" s="74"/>
      <c r="AB36" s="74"/>
      <c r="AC36" s="74"/>
    </row>
    <row r="37" spans="2:29" ht="14.25" customHeight="1" x14ac:dyDescent="0.25">
      <c r="B37" s="74"/>
      <c r="C37" s="909"/>
      <c r="D37" s="74"/>
      <c r="F37" s="508"/>
      <c r="G37" s="508"/>
      <c r="H37" s="607"/>
      <c r="I37" s="607"/>
      <c r="J37" s="607"/>
      <c r="K37" s="607"/>
      <c r="M37" s="26"/>
      <c r="N37" s="27"/>
      <c r="O37" s="27"/>
      <c r="P37" s="27"/>
      <c r="Q37" s="313"/>
      <c r="R37" s="27"/>
      <c r="S37" s="27"/>
      <c r="T37" s="27"/>
      <c r="U37" s="313"/>
      <c r="V37" s="74"/>
      <c r="W37" s="74"/>
      <c r="X37" s="74"/>
      <c r="Y37" s="74"/>
      <c r="Z37" s="74"/>
      <c r="AA37" s="74"/>
      <c r="AB37" s="74"/>
      <c r="AC37" s="74"/>
    </row>
    <row r="38" spans="2:29" ht="14.25" customHeight="1" x14ac:dyDescent="0.25">
      <c r="B38" s="74"/>
      <c r="C38" s="909"/>
      <c r="D38" s="74"/>
      <c r="F38" s="508"/>
      <c r="G38" s="508"/>
      <c r="H38" s="607"/>
      <c r="I38" s="607"/>
      <c r="J38" s="607"/>
      <c r="K38" s="607"/>
      <c r="M38" s="26"/>
      <c r="N38" s="27"/>
      <c r="O38" s="27"/>
      <c r="P38" s="27"/>
      <c r="Q38" s="313"/>
      <c r="R38" s="27"/>
      <c r="S38" s="27"/>
      <c r="T38" s="27"/>
      <c r="U38" s="313"/>
      <c r="V38" s="74"/>
      <c r="W38" s="74"/>
      <c r="X38" s="74"/>
      <c r="Y38" s="74"/>
      <c r="Z38" s="74"/>
      <c r="AA38" s="74"/>
      <c r="AB38" s="74"/>
      <c r="AC38" s="74"/>
    </row>
    <row r="39" spans="2:29" ht="14.25" customHeight="1" x14ac:dyDescent="0.25">
      <c r="B39" s="74"/>
      <c r="C39" s="909"/>
      <c r="D39" s="74"/>
      <c r="V39" s="74"/>
      <c r="W39" s="74"/>
      <c r="X39" s="74"/>
      <c r="Y39" s="74"/>
      <c r="Z39" s="74"/>
      <c r="AA39" s="74"/>
      <c r="AB39" s="74"/>
      <c r="AC39" s="74"/>
    </row>
    <row r="40" spans="2:29" ht="14.25" customHeight="1" x14ac:dyDescent="0.25">
      <c r="B40" s="74"/>
      <c r="C40" s="909"/>
      <c r="D40" s="74"/>
      <c r="V40" s="74"/>
      <c r="W40" s="31"/>
      <c r="X40" s="31"/>
      <c r="Y40" s="31"/>
      <c r="Z40" s="74"/>
      <c r="AA40" s="74"/>
      <c r="AB40" s="74"/>
      <c r="AC40" s="74"/>
    </row>
    <row r="41" spans="2:29" ht="14.25" customHeight="1" x14ac:dyDescent="0.25">
      <c r="B41" s="74"/>
      <c r="C41" s="909"/>
      <c r="D41" s="74"/>
      <c r="M41" s="74"/>
      <c r="N41" s="74"/>
      <c r="O41" s="74"/>
      <c r="P41" s="74"/>
      <c r="Q41" s="74"/>
      <c r="R41" s="74"/>
      <c r="S41" s="74"/>
      <c r="T41" s="74"/>
      <c r="U41" s="74"/>
      <c r="V41" s="74"/>
      <c r="W41" s="812"/>
      <c r="X41" s="812"/>
      <c r="Y41" s="812"/>
      <c r="Z41" s="74"/>
      <c r="AA41" s="74"/>
      <c r="AB41" s="74"/>
      <c r="AC41" s="74"/>
    </row>
    <row r="42" spans="2:29" ht="18" customHeight="1" x14ac:dyDescent="0.25">
      <c r="B42" s="74"/>
      <c r="C42" s="909"/>
      <c r="D42" s="74"/>
      <c r="M42" s="74"/>
      <c r="N42" s="74"/>
      <c r="O42" s="74"/>
      <c r="P42" s="74"/>
      <c r="Q42" s="74"/>
      <c r="R42" s="74"/>
      <c r="S42" s="74"/>
      <c r="T42" s="74"/>
      <c r="U42" s="74"/>
      <c r="V42" s="74"/>
      <c r="W42" s="26"/>
      <c r="X42" s="27"/>
      <c r="Y42" s="27"/>
      <c r="Z42" s="74"/>
      <c r="AA42" s="74"/>
      <c r="AB42" s="74"/>
      <c r="AC42" s="74"/>
    </row>
    <row r="43" spans="2:29" ht="18" customHeight="1" x14ac:dyDescent="0.25">
      <c r="B43" s="74"/>
      <c r="C43" s="909"/>
      <c r="D43" s="74"/>
      <c r="M43" s="74"/>
      <c r="N43" s="74"/>
      <c r="O43" s="74"/>
      <c r="P43" s="74"/>
      <c r="Q43" s="74"/>
      <c r="R43" s="74"/>
      <c r="S43" s="74"/>
      <c r="T43" s="74"/>
      <c r="U43" s="74"/>
      <c r="V43" s="74"/>
      <c r="W43" s="26"/>
      <c r="X43" s="27"/>
      <c r="Y43" s="27"/>
      <c r="Z43" s="74"/>
      <c r="AA43" s="74"/>
      <c r="AB43" s="74"/>
      <c r="AC43" s="74"/>
    </row>
    <row r="44" spans="2:29" ht="18" customHeight="1" x14ac:dyDescent="0.25">
      <c r="B44" s="74"/>
      <c r="C44" s="909"/>
      <c r="D44" s="74"/>
      <c r="M44" s="74"/>
      <c r="N44" s="74"/>
      <c r="O44" s="74"/>
      <c r="P44" s="74"/>
      <c r="Q44" s="74"/>
      <c r="R44" s="74"/>
      <c r="S44" s="74"/>
      <c r="T44" s="74"/>
      <c r="U44" s="74"/>
      <c r="V44" s="74"/>
      <c r="W44" s="99"/>
      <c r="X44" s="27"/>
      <c r="Y44" s="27"/>
      <c r="Z44" s="74"/>
      <c r="AA44" s="74"/>
      <c r="AB44" s="74"/>
      <c r="AC44" s="74"/>
    </row>
    <row r="45" spans="2:29" ht="18" customHeight="1" x14ac:dyDescent="0.25">
      <c r="B45" s="74"/>
      <c r="C45" s="909"/>
      <c r="D45" s="74"/>
      <c r="M45" s="74"/>
      <c r="N45" s="74"/>
      <c r="O45" s="74"/>
      <c r="P45" s="74"/>
      <c r="Q45" s="74"/>
      <c r="R45" s="74"/>
      <c r="S45" s="74"/>
      <c r="T45" s="74"/>
      <c r="U45" s="74"/>
      <c r="V45" s="74"/>
      <c r="W45" s="99"/>
      <c r="X45" s="27"/>
      <c r="Y45" s="27"/>
      <c r="Z45" s="74"/>
      <c r="AA45" s="74"/>
      <c r="AB45" s="74"/>
      <c r="AC45" s="74"/>
    </row>
    <row r="46" spans="2:29" ht="18" customHeight="1" x14ac:dyDescent="0.25">
      <c r="B46" s="74"/>
      <c r="C46" s="909"/>
      <c r="D46" s="74"/>
      <c r="M46" s="74"/>
      <c r="N46" s="74"/>
      <c r="O46" s="74"/>
      <c r="P46" s="74"/>
      <c r="Q46" s="74"/>
      <c r="R46" s="74"/>
      <c r="S46" s="74"/>
      <c r="T46" s="74"/>
      <c r="U46" s="74"/>
      <c r="V46" s="74"/>
      <c r="W46" s="99"/>
      <c r="X46" s="27"/>
      <c r="Y46" s="27"/>
      <c r="Z46" s="74"/>
      <c r="AA46" s="74"/>
      <c r="AB46" s="74"/>
      <c r="AC46" s="74"/>
    </row>
    <row r="47" spans="2:29" ht="18" customHeight="1" x14ac:dyDescent="0.25">
      <c r="B47" s="74"/>
      <c r="C47" s="909"/>
      <c r="D47" s="74"/>
      <c r="M47" s="74"/>
      <c r="N47" s="74"/>
      <c r="O47" s="74"/>
      <c r="P47" s="74"/>
      <c r="Q47" s="74"/>
      <c r="R47" s="74"/>
      <c r="S47" s="74"/>
      <c r="T47" s="74"/>
      <c r="U47" s="74"/>
      <c r="V47" s="74"/>
      <c r="W47" s="26"/>
      <c r="X47" s="27"/>
      <c r="Y47" s="27"/>
      <c r="Z47" s="74"/>
      <c r="AA47" s="74"/>
      <c r="AB47" s="74"/>
      <c r="AC47" s="74"/>
    </row>
    <row r="48" spans="2:29" ht="18" customHeight="1" x14ac:dyDescent="0.25">
      <c r="B48" s="74"/>
      <c r="C48" s="909"/>
      <c r="D48" s="74"/>
      <c r="M48" s="74"/>
      <c r="N48" s="74"/>
      <c r="O48" s="74"/>
      <c r="P48" s="74"/>
      <c r="Q48" s="74"/>
      <c r="R48" s="74"/>
      <c r="S48" s="74"/>
      <c r="T48" s="74"/>
      <c r="U48" s="74"/>
      <c r="V48" s="74"/>
      <c r="W48" s="32"/>
      <c r="X48" s="27"/>
      <c r="Y48" s="27"/>
      <c r="Z48" s="74"/>
      <c r="AA48" s="74"/>
      <c r="AB48" s="74"/>
      <c r="AC48" s="74"/>
    </row>
    <row r="49" spans="2:29" ht="18" customHeight="1" x14ac:dyDescent="0.25">
      <c r="B49" s="74"/>
      <c r="C49" s="909"/>
      <c r="D49" s="74"/>
      <c r="M49" s="74"/>
      <c r="N49" s="74"/>
      <c r="O49" s="74"/>
      <c r="P49" s="74"/>
      <c r="Q49" s="74"/>
      <c r="R49" s="74"/>
      <c r="S49" s="74"/>
      <c r="T49" s="74"/>
      <c r="U49" s="74"/>
      <c r="V49" s="74"/>
      <c r="W49" s="26"/>
      <c r="X49" s="27"/>
      <c r="Y49" s="27"/>
      <c r="Z49" s="74"/>
      <c r="AA49" s="74"/>
      <c r="AB49" s="74"/>
      <c r="AC49" s="74"/>
    </row>
    <row r="50" spans="2:29" ht="18" customHeight="1" x14ac:dyDescent="0.25">
      <c r="B50" s="74"/>
      <c r="C50" s="909"/>
      <c r="D50" s="74"/>
      <c r="M50" s="74"/>
      <c r="N50" s="74"/>
      <c r="O50" s="74"/>
      <c r="P50" s="74"/>
      <c r="Q50" s="74"/>
      <c r="R50" s="74"/>
      <c r="S50" s="74"/>
      <c r="T50" s="74"/>
      <c r="U50" s="74"/>
      <c r="V50" s="74"/>
      <c r="W50" s="32"/>
      <c r="X50" s="27"/>
      <c r="Y50" s="27"/>
      <c r="Z50" s="74"/>
      <c r="AA50" s="74"/>
      <c r="AB50" s="74"/>
      <c r="AC50" s="74"/>
    </row>
    <row r="51" spans="2:29" ht="18" customHeight="1" x14ac:dyDescent="0.25">
      <c r="B51" s="74"/>
      <c r="C51" s="909"/>
      <c r="D51" s="74"/>
      <c r="M51" s="74"/>
      <c r="N51" s="74"/>
      <c r="O51" s="74"/>
      <c r="P51" s="74"/>
      <c r="Q51" s="74"/>
      <c r="R51" s="74"/>
      <c r="S51" s="74"/>
      <c r="T51" s="74"/>
      <c r="U51" s="74"/>
      <c r="V51" s="74"/>
      <c r="W51" s="32"/>
      <c r="X51" s="27"/>
      <c r="Y51" s="27"/>
      <c r="Z51" s="74"/>
      <c r="AA51" s="74"/>
      <c r="AB51" s="74"/>
      <c r="AC51" s="74"/>
    </row>
    <row r="52" spans="2:29" ht="18" customHeight="1" x14ac:dyDescent="0.25">
      <c r="B52" s="74"/>
      <c r="C52" s="909"/>
      <c r="D52" s="74"/>
      <c r="M52" s="74"/>
      <c r="N52" s="74"/>
      <c r="O52" s="74"/>
      <c r="P52" s="74"/>
      <c r="Q52" s="74"/>
      <c r="R52" s="74"/>
      <c r="S52" s="74"/>
      <c r="T52" s="74"/>
      <c r="U52" s="74"/>
      <c r="V52" s="74"/>
      <c r="W52" s="32"/>
      <c r="X52" s="27"/>
      <c r="Y52" s="27"/>
      <c r="Z52" s="74"/>
      <c r="AA52" s="74"/>
      <c r="AB52" s="74"/>
      <c r="AC52" s="74"/>
    </row>
    <row r="53" spans="2:29" ht="18" customHeight="1" x14ac:dyDescent="0.25">
      <c r="B53" s="74"/>
      <c r="C53" s="909"/>
      <c r="D53" s="74"/>
      <c r="M53" s="74"/>
      <c r="N53" s="74"/>
      <c r="O53" s="74"/>
      <c r="P53" s="74"/>
      <c r="Q53" s="74"/>
      <c r="R53" s="74"/>
      <c r="S53" s="74"/>
      <c r="T53" s="74"/>
      <c r="U53" s="74"/>
      <c r="V53" s="74"/>
      <c r="W53" s="26"/>
      <c r="X53" s="27"/>
      <c r="Y53" s="27"/>
      <c r="Z53" s="74"/>
      <c r="AA53" s="74"/>
      <c r="AB53" s="74"/>
      <c r="AC53" s="74"/>
    </row>
    <row r="54" spans="2:29" hidden="1" x14ac:dyDescent="0.25">
      <c r="B54" s="74"/>
      <c r="C54" s="909"/>
      <c r="D54" s="74"/>
      <c r="M54" s="74"/>
      <c r="N54" s="74"/>
      <c r="O54" s="74"/>
      <c r="P54" s="74"/>
      <c r="Q54" s="74"/>
      <c r="R54" s="74"/>
      <c r="S54" s="74"/>
      <c r="T54" s="74"/>
      <c r="U54" s="74"/>
      <c r="V54" s="74"/>
      <c r="W54" s="26"/>
      <c r="X54" s="27"/>
      <c r="Y54" s="27"/>
      <c r="Z54" s="74"/>
      <c r="AA54" s="74"/>
      <c r="AB54" s="74"/>
      <c r="AC54" s="74"/>
    </row>
    <row r="55" spans="2:29" x14ac:dyDescent="0.25">
      <c r="B55" s="74"/>
      <c r="C55" s="909"/>
      <c r="D55" s="74"/>
      <c r="M55" s="74"/>
      <c r="N55" s="74"/>
      <c r="O55" s="74"/>
      <c r="P55" s="74"/>
      <c r="Q55" s="74"/>
      <c r="R55" s="74"/>
      <c r="S55" s="74"/>
      <c r="T55" s="74"/>
      <c r="U55" s="74"/>
      <c r="V55" s="74"/>
      <c r="Z55" s="74"/>
      <c r="AA55" s="74"/>
      <c r="AB55" s="74"/>
      <c r="AC55" s="74"/>
    </row>
    <row r="56" spans="2:29" x14ac:dyDescent="0.25">
      <c r="B56" s="74"/>
      <c r="C56" s="909"/>
      <c r="D56" s="74"/>
      <c r="E56" s="74"/>
      <c r="F56" s="74"/>
      <c r="G56" s="74"/>
      <c r="H56" s="74"/>
      <c r="I56" s="74"/>
      <c r="J56" s="74"/>
      <c r="K56" s="74"/>
      <c r="M56" s="74"/>
      <c r="N56" s="74"/>
      <c r="O56" s="74"/>
      <c r="P56" s="74"/>
      <c r="Q56" s="74"/>
      <c r="R56" s="74"/>
      <c r="S56" s="74"/>
      <c r="T56" s="74"/>
      <c r="U56" s="74"/>
      <c r="V56" s="74"/>
      <c r="W56" s="74"/>
      <c r="X56" s="74"/>
      <c r="Y56" s="74"/>
      <c r="Z56" s="74"/>
      <c r="AA56" s="74"/>
      <c r="AB56" s="74"/>
      <c r="AC56" s="74"/>
    </row>
    <row r="57" spans="2:29" x14ac:dyDescent="0.25">
      <c r="B57" s="74"/>
      <c r="C57" s="909"/>
      <c r="D57" s="74"/>
      <c r="E57" s="74"/>
      <c r="F57" s="74"/>
      <c r="G57" s="74"/>
      <c r="H57" s="74"/>
      <c r="I57" s="74"/>
      <c r="J57" s="74"/>
      <c r="K57" s="74"/>
      <c r="M57" s="74"/>
      <c r="N57" s="74"/>
      <c r="O57" s="74"/>
      <c r="P57" s="74"/>
      <c r="Q57" s="74"/>
      <c r="R57" s="74"/>
      <c r="S57" s="74"/>
      <c r="T57" s="74"/>
      <c r="U57" s="74"/>
      <c r="V57" s="74"/>
      <c r="W57" s="74"/>
      <c r="X57" s="74"/>
      <c r="Y57" s="74"/>
      <c r="Z57" s="74"/>
      <c r="AA57" s="74"/>
      <c r="AB57" s="74"/>
      <c r="AC57" s="74"/>
    </row>
    <row r="58" spans="2:29" x14ac:dyDescent="0.25">
      <c r="B58" s="74"/>
      <c r="C58" s="909"/>
      <c r="D58" s="74"/>
      <c r="E58" s="74"/>
      <c r="F58" s="74"/>
      <c r="G58" s="74"/>
      <c r="H58" s="74"/>
      <c r="I58" s="74"/>
      <c r="J58" s="74"/>
      <c r="K58" s="74"/>
      <c r="M58" s="74"/>
      <c r="N58" s="74"/>
      <c r="O58" s="74"/>
      <c r="P58" s="74"/>
      <c r="Q58" s="74"/>
      <c r="R58" s="74"/>
      <c r="S58" s="74"/>
      <c r="T58" s="74"/>
      <c r="U58" s="74"/>
      <c r="V58" s="74"/>
      <c r="W58" s="74"/>
      <c r="X58" s="74"/>
      <c r="Y58" s="74"/>
      <c r="Z58" s="74"/>
      <c r="AA58" s="74"/>
      <c r="AB58" s="74"/>
      <c r="AC58" s="74"/>
    </row>
    <row r="59" spans="2:29" x14ac:dyDescent="0.25">
      <c r="B59" s="74"/>
      <c r="C59" s="909"/>
      <c r="D59" s="74"/>
      <c r="E59" s="74"/>
      <c r="F59" s="74"/>
      <c r="G59" s="74"/>
      <c r="H59" s="74"/>
      <c r="I59" s="74"/>
      <c r="J59" s="74"/>
      <c r="K59" s="74"/>
      <c r="M59" s="74"/>
      <c r="N59" s="74"/>
      <c r="O59" s="74"/>
      <c r="P59" s="74"/>
      <c r="Q59" s="74"/>
      <c r="R59" s="74"/>
      <c r="S59" s="74"/>
      <c r="T59" s="74"/>
      <c r="U59" s="74"/>
      <c r="V59" s="74"/>
      <c r="W59" s="74"/>
      <c r="X59" s="74"/>
      <c r="Y59" s="74"/>
      <c r="Z59" s="74"/>
      <c r="AA59" s="74"/>
      <c r="AB59" s="74"/>
      <c r="AC59" s="74"/>
    </row>
    <row r="60" spans="2:29" x14ac:dyDescent="0.25">
      <c r="B60" s="74"/>
      <c r="C60" s="909"/>
      <c r="D60" s="74"/>
      <c r="E60" s="74"/>
      <c r="F60" s="74"/>
      <c r="G60" s="74"/>
      <c r="H60" s="74"/>
      <c r="I60" s="74"/>
      <c r="J60" s="74"/>
      <c r="K60" s="74"/>
      <c r="M60" s="74"/>
      <c r="N60" s="74"/>
      <c r="O60" s="74"/>
      <c r="P60" s="74"/>
      <c r="Q60" s="74"/>
      <c r="R60" s="74"/>
      <c r="S60" s="74"/>
      <c r="T60" s="74"/>
      <c r="U60" s="74"/>
      <c r="V60" s="74"/>
      <c r="W60" s="74"/>
      <c r="X60" s="74"/>
      <c r="Y60" s="74"/>
      <c r="Z60" s="74"/>
      <c r="AA60" s="74"/>
      <c r="AB60" s="74"/>
      <c r="AC60" s="74"/>
    </row>
    <row r="61" spans="2:29" x14ac:dyDescent="0.25">
      <c r="B61" s="74"/>
      <c r="C61" s="909"/>
      <c r="D61" s="74"/>
      <c r="E61" s="74"/>
      <c r="F61" s="74"/>
      <c r="G61" s="74"/>
      <c r="H61" s="74"/>
      <c r="I61" s="74"/>
      <c r="J61" s="74"/>
      <c r="K61" s="74"/>
      <c r="M61" s="74"/>
      <c r="N61" s="74"/>
      <c r="O61" s="74"/>
      <c r="P61" s="74"/>
      <c r="Q61" s="74"/>
      <c r="R61" s="74"/>
      <c r="S61" s="74"/>
      <c r="T61" s="74"/>
      <c r="U61" s="74"/>
      <c r="V61" s="74"/>
      <c r="W61" s="74"/>
      <c r="X61" s="74"/>
      <c r="Y61" s="74"/>
      <c r="Z61" s="74"/>
      <c r="AA61" s="74"/>
      <c r="AB61" s="74"/>
      <c r="AC61" s="74"/>
    </row>
    <row r="62" spans="2:29" x14ac:dyDescent="0.25">
      <c r="B62" s="74"/>
      <c r="C62" s="909"/>
      <c r="D62" s="74"/>
      <c r="E62" s="74"/>
      <c r="F62" s="74"/>
      <c r="G62" s="74"/>
      <c r="H62" s="74"/>
      <c r="I62" s="74"/>
      <c r="J62" s="74"/>
      <c r="K62" s="74"/>
      <c r="M62" s="74"/>
      <c r="N62" s="74"/>
      <c r="O62" s="74"/>
      <c r="P62" s="74"/>
      <c r="Q62" s="74"/>
      <c r="R62" s="74"/>
      <c r="S62" s="74"/>
      <c r="T62" s="74"/>
      <c r="U62" s="74"/>
      <c r="V62" s="74"/>
      <c r="W62" s="74"/>
      <c r="X62" s="74"/>
      <c r="Y62" s="74"/>
      <c r="Z62" s="74"/>
      <c r="AA62" s="74"/>
      <c r="AB62" s="74"/>
      <c r="AC62" s="74"/>
    </row>
    <row r="63" spans="2:29" x14ac:dyDescent="0.25">
      <c r="B63" s="74"/>
      <c r="C63" s="909"/>
      <c r="D63" s="74"/>
      <c r="E63" s="74"/>
      <c r="F63" s="74"/>
      <c r="G63" s="74"/>
      <c r="H63" s="74"/>
      <c r="I63" s="74"/>
      <c r="J63" s="74"/>
      <c r="K63" s="74"/>
      <c r="M63" s="74"/>
      <c r="N63" s="74"/>
      <c r="O63" s="74"/>
      <c r="P63" s="74"/>
      <c r="Q63" s="74"/>
      <c r="R63" s="74"/>
      <c r="S63" s="74"/>
      <c r="T63" s="74"/>
      <c r="U63" s="74"/>
      <c r="V63" s="74"/>
      <c r="W63" s="74"/>
      <c r="X63" s="74"/>
      <c r="Y63" s="74"/>
      <c r="Z63" s="74"/>
      <c r="AA63" s="74"/>
      <c r="AB63" s="74"/>
      <c r="AC63" s="74"/>
    </row>
    <row r="64" spans="2:29" x14ac:dyDescent="0.25">
      <c r="B64" s="74"/>
      <c r="C64" s="909"/>
      <c r="D64" s="74"/>
      <c r="E64" s="74"/>
      <c r="F64" s="74"/>
      <c r="G64" s="74"/>
      <c r="H64" s="74"/>
      <c r="I64" s="74"/>
      <c r="J64" s="74"/>
      <c r="K64" s="74"/>
      <c r="M64" s="74"/>
      <c r="N64" s="74"/>
      <c r="O64" s="74"/>
      <c r="P64" s="74"/>
      <c r="Q64" s="74"/>
      <c r="R64" s="74"/>
      <c r="S64" s="74"/>
      <c r="T64" s="74"/>
      <c r="U64" s="74"/>
      <c r="V64" s="74"/>
      <c r="W64" s="74"/>
      <c r="X64" s="74"/>
      <c r="Y64" s="74"/>
      <c r="Z64" s="74"/>
      <c r="AA64" s="74"/>
      <c r="AB64" s="74"/>
      <c r="AC64" s="74"/>
    </row>
    <row r="65" spans="2:29" x14ac:dyDescent="0.25">
      <c r="B65" s="74"/>
      <c r="C65" s="909"/>
      <c r="D65" s="74"/>
      <c r="E65" s="74"/>
      <c r="F65" s="74"/>
      <c r="G65" s="74"/>
      <c r="H65" s="74"/>
      <c r="I65" s="74"/>
      <c r="J65" s="74"/>
      <c r="K65" s="74"/>
      <c r="M65" s="74"/>
      <c r="N65" s="74"/>
      <c r="O65" s="74"/>
      <c r="P65" s="74"/>
      <c r="Q65" s="74"/>
      <c r="R65" s="74"/>
      <c r="S65" s="74"/>
      <c r="T65" s="74"/>
      <c r="U65" s="74"/>
      <c r="V65" s="74"/>
      <c r="W65" s="74"/>
      <c r="X65" s="74"/>
      <c r="Y65" s="74"/>
      <c r="Z65" s="74"/>
      <c r="AA65" s="74"/>
      <c r="AB65" s="74"/>
      <c r="AC65" s="74"/>
    </row>
    <row r="66" spans="2:29" x14ac:dyDescent="0.25">
      <c r="B66" s="74"/>
      <c r="C66" s="909"/>
      <c r="D66" s="74"/>
      <c r="E66" s="74"/>
      <c r="F66" s="74"/>
      <c r="G66" s="74"/>
      <c r="H66" s="74"/>
      <c r="I66" s="74"/>
      <c r="J66" s="74"/>
      <c r="K66" s="74"/>
      <c r="M66" s="74"/>
      <c r="N66" s="74"/>
      <c r="O66" s="74"/>
      <c r="P66" s="74"/>
      <c r="Q66" s="74"/>
      <c r="R66" s="74"/>
      <c r="S66" s="74"/>
      <c r="T66" s="74"/>
      <c r="U66" s="74"/>
      <c r="V66" s="74"/>
      <c r="W66" s="74"/>
      <c r="X66" s="74"/>
      <c r="Y66" s="74"/>
      <c r="Z66" s="74"/>
      <c r="AA66" s="74"/>
      <c r="AB66" s="74"/>
      <c r="AC66" s="74"/>
    </row>
    <row r="67" spans="2:29" x14ac:dyDescent="0.25">
      <c r="B67" s="74"/>
      <c r="C67" s="909"/>
      <c r="D67" s="74"/>
      <c r="E67" s="74"/>
      <c r="F67" s="74"/>
      <c r="G67" s="74"/>
      <c r="H67" s="74"/>
      <c r="I67" s="74"/>
      <c r="J67" s="74"/>
      <c r="K67" s="74"/>
      <c r="M67" s="74"/>
      <c r="N67" s="74"/>
      <c r="O67" s="74"/>
      <c r="P67" s="74"/>
      <c r="Q67" s="74"/>
      <c r="R67" s="74"/>
      <c r="S67" s="74"/>
      <c r="T67" s="74"/>
      <c r="U67" s="74"/>
      <c r="V67" s="74"/>
      <c r="W67" s="74"/>
      <c r="X67" s="74"/>
      <c r="Y67" s="74"/>
      <c r="Z67" s="74"/>
      <c r="AA67" s="74"/>
      <c r="AB67" s="74"/>
      <c r="AC67" s="74"/>
    </row>
    <row r="68" spans="2:29" x14ac:dyDescent="0.25">
      <c r="B68" s="74"/>
      <c r="C68" s="909"/>
      <c r="D68" s="74"/>
      <c r="E68" s="74"/>
      <c r="F68" s="74"/>
      <c r="G68" s="74"/>
      <c r="H68" s="74"/>
      <c r="I68" s="74"/>
      <c r="J68" s="74"/>
      <c r="K68" s="74"/>
      <c r="M68" s="74"/>
      <c r="N68" s="74"/>
      <c r="O68" s="74"/>
      <c r="P68" s="74"/>
      <c r="Q68" s="74"/>
      <c r="R68" s="74"/>
      <c r="S68" s="74"/>
      <c r="T68" s="74"/>
      <c r="U68" s="74"/>
      <c r="V68" s="74"/>
      <c r="W68" s="74"/>
      <c r="X68" s="74"/>
      <c r="Y68" s="74"/>
      <c r="Z68" s="74"/>
      <c r="AA68" s="74"/>
      <c r="AB68" s="74"/>
      <c r="AC68" s="74"/>
    </row>
    <row r="69" spans="2:29" x14ac:dyDescent="0.25">
      <c r="B69" s="74"/>
      <c r="C69" s="909"/>
      <c r="D69" s="74"/>
      <c r="E69" s="74"/>
      <c r="F69" s="74"/>
      <c r="G69" s="74"/>
      <c r="H69" s="74"/>
      <c r="I69" s="74"/>
      <c r="J69" s="74"/>
      <c r="K69" s="74"/>
      <c r="M69" s="74"/>
      <c r="N69" s="74"/>
      <c r="O69" s="74"/>
      <c r="P69" s="74"/>
      <c r="Q69" s="74"/>
      <c r="R69" s="74"/>
      <c r="S69" s="74"/>
      <c r="T69" s="74"/>
      <c r="U69" s="74"/>
      <c r="V69" s="74"/>
      <c r="W69" s="74"/>
      <c r="X69" s="74"/>
      <c r="Y69" s="74"/>
      <c r="Z69" s="74"/>
      <c r="AA69" s="74"/>
      <c r="AB69" s="74"/>
      <c r="AC69" s="74"/>
    </row>
    <row r="70" spans="2:29" x14ac:dyDescent="0.25">
      <c r="B70" s="74"/>
      <c r="C70" s="909"/>
      <c r="D70" s="74"/>
      <c r="E70" s="74"/>
      <c r="M70" s="74"/>
      <c r="N70" s="74"/>
      <c r="O70" s="74"/>
      <c r="P70" s="74"/>
      <c r="Q70" s="74"/>
      <c r="R70" s="74"/>
      <c r="S70" s="74"/>
      <c r="T70" s="74"/>
      <c r="U70" s="74"/>
      <c r="V70" s="74"/>
      <c r="W70" s="74"/>
      <c r="X70" s="74"/>
      <c r="Y70" s="74"/>
      <c r="Z70" s="74"/>
      <c r="AA70" s="74"/>
      <c r="AB70" s="74"/>
      <c r="AC70" s="74"/>
    </row>
    <row r="71" spans="2:29" x14ac:dyDescent="0.25">
      <c r="B71" s="74"/>
      <c r="C71" s="909"/>
      <c r="D71" s="74"/>
      <c r="E71" s="74"/>
      <c r="M71" s="74"/>
      <c r="N71" s="74"/>
      <c r="O71" s="74"/>
      <c r="P71" s="74"/>
      <c r="Q71" s="74"/>
      <c r="R71" s="74"/>
      <c r="S71" s="74"/>
      <c r="T71" s="74"/>
      <c r="U71" s="74"/>
      <c r="V71" s="74"/>
      <c r="W71" s="74"/>
      <c r="X71" s="74"/>
      <c r="Y71" s="74"/>
      <c r="Z71" s="74"/>
      <c r="AA71" s="74"/>
      <c r="AB71" s="74"/>
      <c r="AC71" s="74"/>
    </row>
    <row r="72" spans="2:29" x14ac:dyDescent="0.25">
      <c r="B72" s="74"/>
      <c r="C72" s="909"/>
      <c r="D72" s="74"/>
      <c r="E72" s="74"/>
      <c r="Z72" s="74"/>
      <c r="AA72" s="74"/>
      <c r="AB72" s="74"/>
      <c r="AC72" s="74"/>
    </row>
    <row r="73" spans="2:29" x14ac:dyDescent="0.25">
      <c r="B73" s="74"/>
      <c r="C73" s="909"/>
      <c r="D73" s="74"/>
      <c r="E73" s="74"/>
    </row>
    <row r="74" spans="2:29" x14ac:dyDescent="0.25">
      <c r="B74" s="74"/>
      <c r="C74" s="909"/>
      <c r="D74" s="74"/>
      <c r="E74" s="74"/>
    </row>
    <row r="75" spans="2:29" x14ac:dyDescent="0.25">
      <c r="B75" s="74"/>
      <c r="C75" s="909"/>
      <c r="D75" s="74"/>
      <c r="E75" s="74"/>
    </row>
    <row r="76" spans="2:29" x14ac:dyDescent="0.25">
      <c r="B76" s="74"/>
      <c r="C76" s="909"/>
      <c r="D76" s="74"/>
      <c r="E76" s="74"/>
    </row>
    <row r="77" spans="2:29" x14ac:dyDescent="0.25">
      <c r="B77" s="74"/>
      <c r="C77" s="909"/>
      <c r="D77" s="74"/>
      <c r="E77" s="74"/>
    </row>
    <row r="78" spans="2:29" x14ac:dyDescent="0.25">
      <c r="B78" s="74"/>
      <c r="C78" s="909"/>
      <c r="D78" s="74"/>
      <c r="E78" s="74"/>
    </row>
    <row r="79" spans="2:29" x14ac:dyDescent="0.25">
      <c r="B79" s="74"/>
      <c r="C79" s="909"/>
      <c r="D79" s="74"/>
      <c r="E79" s="74"/>
    </row>
    <row r="80" spans="2:29" x14ac:dyDescent="0.25">
      <c r="B80" s="74"/>
      <c r="C80" s="909"/>
      <c r="D80" s="74"/>
      <c r="E80" s="74"/>
    </row>
    <row r="81" spans="2:5" x14ac:dyDescent="0.25">
      <c r="B81" s="74"/>
      <c r="C81" s="909"/>
      <c r="D81" s="74"/>
      <c r="E81" s="74"/>
    </row>
    <row r="82" spans="2:5" x14ac:dyDescent="0.25">
      <c r="B82" s="74"/>
      <c r="C82" s="909"/>
      <c r="D82" s="74"/>
      <c r="E82" s="74"/>
    </row>
    <row r="83" spans="2:5" x14ac:dyDescent="0.25">
      <c r="B83" s="74"/>
      <c r="C83" s="909"/>
      <c r="D83" s="74"/>
      <c r="E83" s="74"/>
    </row>
    <row r="84" spans="2:5" x14ac:dyDescent="0.25">
      <c r="B84" s="74"/>
      <c r="C84" s="909"/>
      <c r="D84" s="74"/>
      <c r="E84" s="74"/>
    </row>
    <row r="85" spans="2:5" x14ac:dyDescent="0.25">
      <c r="B85" s="74"/>
      <c r="C85" s="909"/>
      <c r="D85" s="74"/>
      <c r="E85" s="74"/>
    </row>
    <row r="86" spans="2:5" x14ac:dyDescent="0.25">
      <c r="B86" s="74"/>
      <c r="C86" s="909"/>
      <c r="D86" s="74"/>
      <c r="E86" s="74"/>
    </row>
    <row r="87" spans="2:5" x14ac:dyDescent="0.25">
      <c r="B87" s="74"/>
      <c r="C87" s="909"/>
      <c r="D87" s="74"/>
      <c r="E87" s="74"/>
    </row>
    <row r="88" spans="2:5" x14ac:dyDescent="0.25">
      <c r="B88" s="74"/>
      <c r="C88" s="909"/>
      <c r="D88" s="74"/>
      <c r="E88" s="74"/>
    </row>
    <row r="89" spans="2:5" x14ac:dyDescent="0.25">
      <c r="B89" s="74"/>
      <c r="C89" s="909"/>
      <c r="D89" s="74"/>
      <c r="E89" s="74"/>
    </row>
    <row r="90" spans="2:5" x14ac:dyDescent="0.25">
      <c r="B90" s="74"/>
      <c r="C90" s="909"/>
      <c r="D90" s="74"/>
      <c r="E90" s="74"/>
    </row>
    <row r="91" spans="2:5" x14ac:dyDescent="0.25">
      <c r="B91" s="74"/>
      <c r="C91" s="909"/>
      <c r="D91" s="74"/>
      <c r="E91" s="74"/>
    </row>
    <row r="92" spans="2:5" x14ac:dyDescent="0.25">
      <c r="B92" s="74"/>
      <c r="C92" s="909"/>
      <c r="D92" s="74"/>
      <c r="E92" s="74"/>
    </row>
    <row r="93" spans="2:5" x14ac:dyDescent="0.25">
      <c r="B93" s="74"/>
      <c r="C93" s="909"/>
      <c r="D93" s="74"/>
      <c r="E93" s="74"/>
    </row>
    <row r="94" spans="2:5" x14ac:dyDescent="0.25">
      <c r="B94" s="74"/>
      <c r="C94" s="909"/>
      <c r="D94" s="74"/>
      <c r="E94" s="74"/>
    </row>
    <row r="95" spans="2:5" x14ac:dyDescent="0.25">
      <c r="B95" s="74"/>
      <c r="C95" s="909"/>
      <c r="D95" s="74"/>
      <c r="E95" s="74"/>
    </row>
    <row r="96" spans="2:5" x14ac:dyDescent="0.25">
      <c r="B96" s="74"/>
      <c r="C96" s="909"/>
      <c r="D96" s="74"/>
      <c r="E96" s="74"/>
    </row>
    <row r="97" spans="2:5" x14ac:dyDescent="0.25">
      <c r="B97" s="74"/>
      <c r="C97" s="909"/>
      <c r="D97" s="74"/>
      <c r="E97" s="74"/>
    </row>
    <row r="98" spans="2:5" x14ac:dyDescent="0.25">
      <c r="B98" s="74"/>
      <c r="C98" s="909"/>
      <c r="D98" s="74"/>
      <c r="E98" s="74"/>
    </row>
    <row r="99" spans="2:5" x14ac:dyDescent="0.25">
      <c r="B99" s="74"/>
      <c r="C99" s="909"/>
      <c r="D99" s="74"/>
      <c r="E99" s="74"/>
    </row>
    <row r="100" spans="2:5" x14ac:dyDescent="0.25">
      <c r="B100" s="74"/>
      <c r="C100" s="909"/>
      <c r="D100" s="74"/>
      <c r="E100" s="74"/>
    </row>
    <row r="101" spans="2:5" x14ac:dyDescent="0.25">
      <c r="B101" s="74"/>
      <c r="C101" s="909"/>
      <c r="D101" s="74"/>
      <c r="E101" s="74"/>
    </row>
    <row r="102" spans="2:5" x14ac:dyDescent="0.25">
      <c r="B102" s="74"/>
      <c r="C102" s="909"/>
      <c r="D102" s="74"/>
      <c r="E102" s="74"/>
    </row>
    <row r="103" spans="2:5" x14ac:dyDescent="0.25">
      <c r="B103" s="74"/>
      <c r="C103" s="909"/>
      <c r="D103" s="74"/>
      <c r="E103" s="74"/>
    </row>
    <row r="104" spans="2:5" x14ac:dyDescent="0.25">
      <c r="B104" s="74"/>
      <c r="C104" s="909"/>
      <c r="D104" s="74"/>
      <c r="E104" s="74"/>
    </row>
    <row r="105" spans="2:5" x14ac:dyDescent="0.25">
      <c r="B105" s="74"/>
      <c r="C105" s="909"/>
      <c r="D105" s="74"/>
      <c r="E105" s="74"/>
    </row>
    <row r="106" spans="2:5" x14ac:dyDescent="0.25">
      <c r="B106" s="74"/>
      <c r="C106" s="909"/>
      <c r="D106" s="74"/>
      <c r="E106" s="74"/>
    </row>
    <row r="107" spans="2:5" x14ac:dyDescent="0.25">
      <c r="B107" s="74"/>
      <c r="C107" s="909"/>
      <c r="D107" s="74"/>
      <c r="E107" s="74"/>
    </row>
    <row r="108" spans="2:5" x14ac:dyDescent="0.25">
      <c r="B108" s="74"/>
      <c r="C108" s="909"/>
      <c r="D108" s="74"/>
      <c r="E108" s="74"/>
    </row>
    <row r="109" spans="2:5" x14ac:dyDescent="0.25">
      <c r="B109" s="74"/>
      <c r="C109" s="909"/>
      <c r="D109" s="74"/>
      <c r="E109" s="74"/>
    </row>
    <row r="110" spans="2:5" x14ac:dyDescent="0.25">
      <c r="B110" s="74"/>
      <c r="C110" s="909"/>
      <c r="D110" s="74"/>
      <c r="E110" s="74"/>
    </row>
    <row r="111" spans="2:5" x14ac:dyDescent="0.25">
      <c r="B111" s="74"/>
      <c r="C111" s="909"/>
      <c r="D111" s="74"/>
      <c r="E111" s="74"/>
    </row>
    <row r="112" spans="2:5" x14ac:dyDescent="0.25">
      <c r="B112" s="74"/>
      <c r="C112" s="909"/>
      <c r="D112" s="74"/>
      <c r="E112" s="74"/>
    </row>
    <row r="113" spans="2:5" x14ac:dyDescent="0.25">
      <c r="B113" s="74"/>
      <c r="C113" s="909"/>
      <c r="D113" s="74"/>
      <c r="E113" s="74"/>
    </row>
    <row r="114" spans="2:5" x14ac:dyDescent="0.25">
      <c r="B114" s="74"/>
      <c r="C114" s="909"/>
      <c r="D114" s="74"/>
      <c r="E114" s="74"/>
    </row>
    <row r="115" spans="2:5" x14ac:dyDescent="0.25">
      <c r="B115" s="74"/>
      <c r="C115" s="909"/>
      <c r="D115" s="74"/>
      <c r="E115" s="74"/>
    </row>
    <row r="116" spans="2:5" x14ac:dyDescent="0.25">
      <c r="B116" s="74"/>
      <c r="C116" s="909"/>
      <c r="D116" s="74"/>
      <c r="E116" s="74"/>
    </row>
    <row r="117" spans="2:5" x14ac:dyDescent="0.25">
      <c r="B117" s="74"/>
      <c r="C117" s="909"/>
      <c r="D117" s="74"/>
      <c r="E117" s="74"/>
    </row>
    <row r="118" spans="2:5" x14ac:dyDescent="0.25">
      <c r="B118" s="74"/>
      <c r="C118" s="909"/>
      <c r="D118" s="74"/>
      <c r="E118" s="74"/>
    </row>
    <row r="119" spans="2:5" x14ac:dyDescent="0.25">
      <c r="B119" s="74"/>
      <c r="C119" s="909"/>
      <c r="D119" s="74"/>
      <c r="E119" s="74"/>
    </row>
    <row r="120" spans="2:5" x14ac:dyDescent="0.25">
      <c r="B120" s="74"/>
      <c r="C120" s="909"/>
      <c r="D120" s="74"/>
      <c r="E120" s="74"/>
    </row>
    <row r="121" spans="2:5" x14ac:dyDescent="0.25">
      <c r="B121" s="74"/>
      <c r="C121" s="909"/>
      <c r="D121" s="74"/>
      <c r="E121" s="74"/>
    </row>
    <row r="122" spans="2:5" x14ac:dyDescent="0.25">
      <c r="B122" s="74"/>
      <c r="C122" s="909"/>
      <c r="D122" s="74"/>
      <c r="E122" s="74"/>
    </row>
    <row r="123" spans="2:5" x14ac:dyDescent="0.25">
      <c r="B123" s="74"/>
      <c r="C123" s="909"/>
      <c r="D123" s="74"/>
      <c r="E123" s="74"/>
    </row>
    <row r="124" spans="2:5" x14ac:dyDescent="0.25">
      <c r="B124" s="74"/>
      <c r="C124" s="909"/>
      <c r="D124" s="74"/>
      <c r="E124" s="74"/>
    </row>
    <row r="125" spans="2:5" x14ac:dyDescent="0.25">
      <c r="B125" s="74"/>
      <c r="C125" s="909"/>
      <c r="D125" s="74"/>
      <c r="E125" s="74"/>
    </row>
    <row r="126" spans="2:5" x14ac:dyDescent="0.25">
      <c r="B126" s="74"/>
      <c r="C126" s="909"/>
      <c r="D126" s="74"/>
      <c r="E126" s="74"/>
    </row>
    <row r="127" spans="2:5" x14ac:dyDescent="0.25">
      <c r="B127" s="74"/>
      <c r="C127" s="909"/>
      <c r="D127" s="74"/>
      <c r="E127" s="74"/>
    </row>
    <row r="128" spans="2:5" x14ac:dyDescent="0.25">
      <c r="B128" s="74"/>
      <c r="C128" s="909"/>
      <c r="D128" s="74"/>
      <c r="E128" s="74"/>
    </row>
    <row r="129" spans="2:5" x14ac:dyDescent="0.25">
      <c r="B129" s="74"/>
      <c r="C129" s="909"/>
      <c r="D129" s="74"/>
      <c r="E129" s="74"/>
    </row>
    <row r="130" spans="2:5" x14ac:dyDescent="0.25">
      <c r="B130" s="74"/>
      <c r="C130" s="909"/>
      <c r="D130" s="74"/>
      <c r="E130" s="74"/>
    </row>
    <row r="131" spans="2:5" x14ac:dyDescent="0.25">
      <c r="B131" s="74"/>
      <c r="C131" s="909"/>
      <c r="D131" s="74"/>
      <c r="E131" s="74"/>
    </row>
    <row r="132" spans="2:5" x14ac:dyDescent="0.25">
      <c r="B132" s="74"/>
      <c r="C132" s="909"/>
      <c r="D132" s="74"/>
      <c r="E132" s="74"/>
    </row>
    <row r="133" spans="2:5" x14ac:dyDescent="0.25">
      <c r="B133" s="74"/>
      <c r="C133" s="909"/>
      <c r="D133" s="74"/>
      <c r="E133" s="74"/>
    </row>
    <row r="134" spans="2:5" x14ac:dyDescent="0.25">
      <c r="B134" s="74"/>
      <c r="C134" s="909"/>
      <c r="D134" s="74"/>
      <c r="E134" s="74"/>
    </row>
    <row r="135" spans="2:5" x14ac:dyDescent="0.25">
      <c r="B135" s="74"/>
      <c r="C135" s="909"/>
      <c r="D135" s="74"/>
      <c r="E135" s="74"/>
    </row>
    <row r="136" spans="2:5" x14ac:dyDescent="0.25">
      <c r="B136" s="74"/>
      <c r="C136" s="909"/>
      <c r="D136" s="74"/>
      <c r="E136" s="74"/>
    </row>
    <row r="137" spans="2:5" x14ac:dyDescent="0.25">
      <c r="B137" s="74"/>
      <c r="C137" s="909"/>
      <c r="D137" s="74"/>
      <c r="E137" s="74"/>
    </row>
    <row r="138" spans="2:5" x14ac:dyDescent="0.25">
      <c r="B138" s="74"/>
      <c r="C138" s="909"/>
      <c r="D138" s="74"/>
      <c r="E138" s="74"/>
    </row>
    <row r="139" spans="2:5" x14ac:dyDescent="0.25">
      <c r="B139" s="74"/>
      <c r="C139" s="909"/>
      <c r="D139" s="74"/>
      <c r="E139" s="74"/>
    </row>
    <row r="140" spans="2:5" x14ac:dyDescent="0.25">
      <c r="B140" s="74"/>
      <c r="C140" s="909"/>
      <c r="D140" s="74"/>
      <c r="E140" s="74"/>
    </row>
    <row r="141" spans="2:5" x14ac:dyDescent="0.25">
      <c r="B141" s="74"/>
      <c r="C141" s="909"/>
      <c r="D141" s="74"/>
      <c r="E141" s="74"/>
    </row>
    <row r="142" spans="2:5" x14ac:dyDescent="0.25">
      <c r="B142" s="74"/>
      <c r="C142" s="909"/>
      <c r="D142" s="74"/>
      <c r="E142" s="74"/>
    </row>
    <row r="143" spans="2:5" x14ac:dyDescent="0.25">
      <c r="B143" s="74"/>
      <c r="C143" s="909"/>
      <c r="D143" s="74"/>
      <c r="E143" s="74"/>
    </row>
    <row r="144" spans="2:5" x14ac:dyDescent="0.25">
      <c r="B144" s="74"/>
      <c r="C144" s="909"/>
      <c r="D144" s="74"/>
      <c r="E144" s="74"/>
    </row>
    <row r="145" spans="2:5" x14ac:dyDescent="0.25">
      <c r="B145" s="74"/>
      <c r="C145" s="909"/>
      <c r="D145" s="74"/>
      <c r="E145" s="74"/>
    </row>
    <row r="146" spans="2:5" x14ac:dyDescent="0.25">
      <c r="B146" s="74"/>
      <c r="C146" s="909"/>
      <c r="D146" s="74"/>
      <c r="E146" s="74"/>
    </row>
    <row r="147" spans="2:5" x14ac:dyDescent="0.25">
      <c r="B147" s="74"/>
      <c r="C147" s="909"/>
      <c r="D147" s="74"/>
      <c r="E147" s="74"/>
    </row>
    <row r="148" spans="2:5" x14ac:dyDescent="0.25">
      <c r="B148" s="74"/>
      <c r="C148" s="909"/>
      <c r="D148" s="74"/>
      <c r="E148" s="74"/>
    </row>
    <row r="149" spans="2:5" x14ac:dyDescent="0.25">
      <c r="B149" s="74"/>
      <c r="C149" s="909"/>
      <c r="D149" s="74"/>
      <c r="E149" s="74"/>
    </row>
    <row r="150" spans="2:5" x14ac:dyDescent="0.25">
      <c r="B150" s="74"/>
      <c r="C150" s="909"/>
      <c r="D150" s="74"/>
      <c r="E150" s="74"/>
    </row>
    <row r="151" spans="2:5" x14ac:dyDescent="0.25">
      <c r="B151" s="74"/>
      <c r="C151" s="909"/>
      <c r="D151" s="74"/>
      <c r="E151" s="74"/>
    </row>
    <row r="152" spans="2:5" x14ac:dyDescent="0.25">
      <c r="B152" s="74"/>
      <c r="C152" s="909"/>
      <c r="D152" s="74"/>
      <c r="E152" s="74"/>
    </row>
    <row r="153" spans="2:5" x14ac:dyDescent="0.25">
      <c r="B153" s="74"/>
      <c r="C153" s="909"/>
      <c r="D153" s="74"/>
      <c r="E153" s="74"/>
    </row>
    <row r="154" spans="2:5" x14ac:dyDescent="0.25">
      <c r="B154" s="74"/>
      <c r="C154" s="909"/>
      <c r="D154" s="74"/>
      <c r="E154" s="74"/>
    </row>
    <row r="155" spans="2:5" x14ac:dyDescent="0.25">
      <c r="B155" s="74"/>
      <c r="C155" s="909"/>
      <c r="D155" s="74"/>
      <c r="E155" s="74"/>
    </row>
    <row r="156" spans="2:5" x14ac:dyDescent="0.25">
      <c r="B156" s="74"/>
      <c r="C156" s="909"/>
      <c r="D156" s="74"/>
      <c r="E156" s="74"/>
    </row>
  </sheetData>
  <mergeCells count="5">
    <mergeCell ref="B11:D11"/>
    <mergeCell ref="F14:K14"/>
    <mergeCell ref="M33:Q33"/>
    <mergeCell ref="R33:U33"/>
    <mergeCell ref="F35:K35"/>
  </mergeCells>
  <pageMargins left="0.7" right="0.7" top="0.78740157499999996" bottom="0.78740157499999996" header="0.3" footer="0.3"/>
  <pageSetup paperSize="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DD0D-481A-4D19-94C8-19BBAFC0C42F}">
  <sheetPr>
    <tabColor theme="5" tint="0.59999389629810485"/>
    <pageSetUpPr fitToPage="1"/>
  </sheetPr>
  <dimension ref="B1:X23"/>
  <sheetViews>
    <sheetView showGridLines="0" zoomScaleNormal="100" workbookViewId="0">
      <selection activeCell="H15" sqref="H15"/>
    </sheetView>
  </sheetViews>
  <sheetFormatPr baseColWidth="10" defaultColWidth="11.25" defaultRowHeight="15.75" x14ac:dyDescent="0.25"/>
  <cols>
    <col min="1" max="1" width="3.625" style="205" customWidth="1"/>
    <col min="2" max="2" width="19.25" style="205" customWidth="1"/>
    <col min="3" max="3" width="16" style="494" customWidth="1"/>
    <col min="4" max="8" width="16" style="205" customWidth="1"/>
    <col min="9" max="9" width="3.625" style="205" customWidth="1"/>
    <col min="10" max="14" width="14.625" style="205" customWidth="1"/>
    <col min="15" max="16" width="12.25" style="205" customWidth="1"/>
    <col min="17" max="24" width="13.625" style="205" customWidth="1"/>
    <col min="25" max="16384" width="11.25" style="205"/>
  </cols>
  <sheetData>
    <row r="1" spans="2:24" ht="14.25" customHeight="1" x14ac:dyDescent="0.25">
      <c r="B1" s="1015"/>
      <c r="C1" s="1015"/>
      <c r="D1" s="1015"/>
      <c r="E1" s="1015"/>
      <c r="F1" s="1015"/>
      <c r="G1" s="1015"/>
      <c r="H1" s="1015"/>
      <c r="I1" s="74"/>
      <c r="J1" s="74"/>
      <c r="K1" s="723"/>
      <c r="L1" s="723"/>
      <c r="M1" s="74"/>
      <c r="N1" s="74"/>
      <c r="O1" s="74"/>
    </row>
    <row r="2" spans="2:24" ht="18" customHeight="1" thickBot="1" x14ac:dyDescent="0.3">
      <c r="B2" s="486" t="s">
        <v>359</v>
      </c>
      <c r="C2" s="1016" t="s">
        <v>358</v>
      </c>
      <c r="D2" s="1017"/>
      <c r="E2" s="1018" t="s">
        <v>449</v>
      </c>
      <c r="F2" s="1017"/>
      <c r="G2" s="1018" t="s">
        <v>450</v>
      </c>
      <c r="H2" s="1016"/>
      <c r="I2" s="74"/>
      <c r="J2" s="277" t="s">
        <v>452</v>
      </c>
      <c r="K2" s="724" t="s">
        <v>360</v>
      </c>
      <c r="L2" s="725"/>
      <c r="M2" s="726" t="s">
        <v>361</v>
      </c>
      <c r="N2" s="725"/>
      <c r="O2" s="74"/>
      <c r="Q2" s="604"/>
      <c r="R2" s="604"/>
      <c r="S2" s="604"/>
      <c r="T2" s="604"/>
      <c r="U2" s="604"/>
      <c r="V2" s="604"/>
      <c r="W2" s="604"/>
      <c r="X2" s="604"/>
    </row>
    <row r="3" spans="2:24" ht="18" customHeight="1" thickBot="1" x14ac:dyDescent="0.3">
      <c r="B3" s="487"/>
      <c r="C3" s="488">
        <v>2021</v>
      </c>
      <c r="D3" s="488">
        <v>2022</v>
      </c>
      <c r="E3" s="488">
        <v>2021</v>
      </c>
      <c r="F3" s="488">
        <v>2022</v>
      </c>
      <c r="G3" s="488">
        <v>2021</v>
      </c>
      <c r="H3" s="488">
        <v>2022</v>
      </c>
      <c r="I3" s="74"/>
      <c r="J3" s="727"/>
      <c r="K3" s="728">
        <v>2021</v>
      </c>
      <c r="L3" s="728">
        <v>2022</v>
      </c>
      <c r="M3" s="728">
        <v>2021</v>
      </c>
      <c r="N3" s="728">
        <v>2022</v>
      </c>
      <c r="O3" s="74"/>
      <c r="Q3" s="27"/>
      <c r="R3" s="27"/>
      <c r="S3" s="27"/>
      <c r="T3" s="27"/>
      <c r="U3" s="27"/>
      <c r="V3" s="27"/>
      <c r="W3" s="27"/>
      <c r="X3" s="27"/>
    </row>
    <row r="4" spans="2:24" ht="18" customHeight="1" x14ac:dyDescent="0.25">
      <c r="B4" s="489" t="s">
        <v>0</v>
      </c>
      <c r="C4" s="490">
        <f>'CS Germany  22'!C4+'CS Germany  22'!C7</f>
        <v>14.366602</v>
      </c>
      <c r="D4" s="490">
        <f>'CS Germany  22'!D4+'CS Germany  22'!D7</f>
        <v>14.355065</v>
      </c>
      <c r="E4" s="491">
        <f>'CS Germany  22'!C4</f>
        <v>11.958803</v>
      </c>
      <c r="F4" s="491">
        <f>'CS Germany  22'!D4</f>
        <v>12</v>
      </c>
      <c r="G4" s="491">
        <f>'CS Germany  22'!C7</f>
        <v>2.4077989999999998</v>
      </c>
      <c r="H4" s="491">
        <f>'CS Germany  22'!D7</f>
        <v>2.3550650000000002</v>
      </c>
      <c r="I4" s="74"/>
      <c r="J4" s="278" t="s">
        <v>0</v>
      </c>
      <c r="K4" s="279">
        <f>'CS Germany  22'!C3</f>
        <v>188.04559251617502</v>
      </c>
      <c r="L4" s="279">
        <f>'CS Germany  22'!D3</f>
        <v>133.10000000000002</v>
      </c>
      <c r="M4" s="280">
        <f>'CS Germany  22'!C6</f>
        <v>189.4</v>
      </c>
      <c r="N4" s="280">
        <f>'CS Germany  22'!D6</f>
        <v>179.2</v>
      </c>
      <c r="O4" s="74"/>
      <c r="Q4" s="27"/>
      <c r="R4" s="27"/>
      <c r="S4" s="27"/>
      <c r="T4" s="27"/>
      <c r="U4" s="27"/>
      <c r="V4" s="27"/>
      <c r="W4" s="27"/>
      <c r="X4" s="27"/>
    </row>
    <row r="5" spans="2:24" ht="17.25" customHeight="1" x14ac:dyDescent="0.25">
      <c r="B5" s="489" t="s">
        <v>3</v>
      </c>
      <c r="C5" s="567">
        <f>'CS UK  22'!C4+'CS UK  22'!C7</f>
        <v>9.3444179999999992</v>
      </c>
      <c r="D5" s="490">
        <f>'CS UK  22'!D4+'CS UK  22'!D7</f>
        <v>9.1351465137082091</v>
      </c>
      <c r="E5" s="491">
        <f>'CS UK  22'!C4</f>
        <v>5.7044179999999995</v>
      </c>
      <c r="F5" s="491">
        <f>'CS UK  22'!D4</f>
        <v>5.6</v>
      </c>
      <c r="G5" s="567">
        <f>'CS UK  22'!C7</f>
        <v>3.64</v>
      </c>
      <c r="H5" s="491">
        <f>'CS UK  22'!D7</f>
        <v>3.535146513708209</v>
      </c>
      <c r="I5" s="74"/>
      <c r="J5" s="278" t="s">
        <v>3</v>
      </c>
      <c r="K5" s="279">
        <f>'CS UK  22'!C3</f>
        <v>91.802073790000009</v>
      </c>
      <c r="L5" s="279">
        <f>'CS UK  22'!D3</f>
        <v>54.4</v>
      </c>
      <c r="M5" s="280">
        <f>'CS UK  22'!C6</f>
        <v>111.4</v>
      </c>
      <c r="N5" s="280">
        <f>'CS UK  22'!D6</f>
        <v>152.9</v>
      </c>
      <c r="O5" s="74"/>
      <c r="Q5" s="27"/>
      <c r="R5" s="27"/>
      <c r="S5" s="27"/>
      <c r="T5" s="313"/>
      <c r="U5" s="27"/>
      <c r="V5" s="27"/>
      <c r="W5" s="27"/>
      <c r="X5" s="313"/>
    </row>
    <row r="6" spans="2:24" ht="18" x14ac:dyDescent="0.25">
      <c r="B6" s="489" t="s">
        <v>472</v>
      </c>
      <c r="C6" s="490">
        <f>'CS Netherlands 22'!C4+'CS Netherlands 22'!C7</f>
        <v>4.0999999999999996</v>
      </c>
      <c r="D6" s="490">
        <f>'CS Netherlands 22'!D4+'CS Netherlands 22'!D7</f>
        <v>4.0168730000000004</v>
      </c>
      <c r="E6" s="491">
        <f>'CS Netherlands 22'!C4</f>
        <v>2.2000000000000002</v>
      </c>
      <c r="F6" s="491">
        <f>'CS Netherlands 22'!D4</f>
        <v>2.1334360000000001</v>
      </c>
      <c r="G6" s="490">
        <f>'CS Netherlands 22'!C7</f>
        <v>1.9</v>
      </c>
      <c r="H6" s="490">
        <f>'CS Netherlands 22'!D7</f>
        <v>1.883437</v>
      </c>
      <c r="I6" s="74"/>
      <c r="J6" s="278" t="s">
        <v>473</v>
      </c>
      <c r="K6" s="279">
        <f>'CS Netherlands 22'!C3</f>
        <v>19.2</v>
      </c>
      <c r="L6" s="279">
        <f>'CS Netherlands 22'!D3</f>
        <v>19.100000000000001</v>
      </c>
      <c r="M6" s="280">
        <f>'CS Netherlands 22'!C6</f>
        <v>82.5</v>
      </c>
      <c r="N6" s="280">
        <f>'CS Netherlands 22'!D6</f>
        <v>75.400000000000006</v>
      </c>
      <c r="O6" s="74"/>
      <c r="Q6" s="27"/>
      <c r="R6" s="27"/>
      <c r="S6" s="27"/>
      <c r="T6" s="313"/>
      <c r="U6" s="27"/>
      <c r="V6" s="27"/>
      <c r="W6" s="27"/>
      <c r="X6" s="313"/>
    </row>
    <row r="7" spans="2:24" x14ac:dyDescent="0.25">
      <c r="B7" s="489" t="s">
        <v>336</v>
      </c>
      <c r="C7" s="490">
        <f>'EN Turkey Retail 22.'!C5</f>
        <v>10.331613000000001</v>
      </c>
      <c r="D7" s="490">
        <f>'EN Turkey Retail 22.'!D5</f>
        <v>10.6</v>
      </c>
      <c r="E7" s="491">
        <f>'EN Turkey Retail 22.'!C5</f>
        <v>10.331613000000001</v>
      </c>
      <c r="F7" s="491">
        <f>'EN Turkey Retail 22.'!D5</f>
        <v>10.6</v>
      </c>
      <c r="G7" s="490">
        <v>0</v>
      </c>
      <c r="H7" s="490">
        <v>0</v>
      </c>
      <c r="I7" s="74"/>
      <c r="J7" s="278" t="s">
        <v>336</v>
      </c>
      <c r="K7" s="279">
        <f>'EN Turkey Retail 22.'!C3</f>
        <v>35.812751122135055</v>
      </c>
      <c r="L7" s="279">
        <f>'EN Turkey Retail 22.'!D3</f>
        <v>39.200000000000003</v>
      </c>
      <c r="M7" s="280">
        <v>0</v>
      </c>
      <c r="N7" s="280">
        <v>0</v>
      </c>
      <c r="O7" s="74"/>
      <c r="Q7" s="27"/>
      <c r="R7" s="27"/>
      <c r="S7" s="27"/>
      <c r="T7" s="313"/>
      <c r="U7" s="27"/>
      <c r="V7" s="27"/>
      <c r="W7" s="27"/>
      <c r="X7" s="313"/>
    </row>
    <row r="8" spans="2:24" ht="18" customHeight="1" thickBot="1" x14ac:dyDescent="0.3">
      <c r="B8" s="487" t="s">
        <v>451</v>
      </c>
      <c r="C8" s="492">
        <f>'CS Italy  22'!C4+'CS Italy  22'!C7+'CS Sweden 22'!C4+'CS Sweden 22'!C7+'CS Poland 22'!C4+'CS Poland 22'!C7+'CS Czech Republic 22'!C4+'CS Czech Republic 22'!C7+'CS Hungary 22'!C4+'CS Hungary 22'!C7+'CS Romania 22'!C4+'CS Romania 22'!C7+'CS Slovakia  22'!C4+'CS Slovakia  22'!C7+'CS Croatia 22'!C4+'CS Croatia 22'!C7</f>
        <v>9.6527520000000013</v>
      </c>
      <c r="D8" s="492">
        <f>'CS Italy  22'!D4+'CS Italy  22'!D7+'CS Sweden 22'!D4+'CS Sweden 22'!D7+'CS Poland 22'!D4+'CS Poland 22'!D7+'CS Czech Republic 22'!D4+'CS Czech Republic 22'!D7+'CS Hungary 22'!D4+'CS Hungary 22'!D7+'CS Romania 22'!D4+'CS Romania 22'!D7+'CS Slovakia  22'!D4+'CS Slovakia  22'!D7+'CS Croatia 22'!D4+'CS Croatia 22'!D7</f>
        <v>9.4885660000000005</v>
      </c>
      <c r="E8" s="492">
        <f>'CS Italy  22'!C4+'CS Sweden 22'!C4+'CS Poland 22'!C4+'CS Czech Republic 22'!C4+'CS Hungary 22'!C4+'CS Romania 22'!C4+'CS Slovakia  22'!C4+'CS Croatia 22'!C4</f>
        <v>6.6998249999999997</v>
      </c>
      <c r="F8" s="492">
        <f>'CS Italy  22'!D4+'CS Sweden 22'!D4+'CS Poland 22'!D4+'CS Czech Republic 22'!D4+'CS Hungary 22'!D4+'CS Romania 22'!D4+'CS Slovakia  22'!D4+'CS Croatia 22'!D4</f>
        <v>6.421562999999999</v>
      </c>
      <c r="G8" s="492">
        <f>'CS Italy  22'!C7+'CS Sweden 22'!C7+'CS Poland 22'!C7+'CS Czech Republic 22'!C7+'CS Hungary 22'!C7+'CS Romania 22'!C7+'CS Slovakia  22'!C7+'CS Croatia 22'!C7</f>
        <v>2.9529269999999999</v>
      </c>
      <c r="H8" s="492">
        <f>'CS Italy  22'!D7+'CS Sweden 22'!D7+'CS Poland 22'!D7+'CS Czech Republic 22'!D7+'CS Hungary 22'!D7+'CS Romania 22'!D7+'CS Slovakia  22'!D7+'CS Croatia 22'!D7</f>
        <v>3.0670029999999997</v>
      </c>
      <c r="I8" s="74"/>
      <c r="J8" s="561" t="s">
        <v>453</v>
      </c>
      <c r="K8" s="562">
        <f>'CS Italy  22'!C3+'CS Sweden 22'!C3+'CS Poland 22'!C3+'CS Czech Republic 22'!C3+'CS Hungary 22'!C3+'CS Romania 22'!C3+'CS Slovakia  22'!C3+'CS Croatia 22'!C3</f>
        <v>79.789400563903143</v>
      </c>
      <c r="L8" s="562">
        <f>'CS Italy  22'!D3+'CS Sweden 22'!D3+'CS Poland 22'!D3+'CS Czech Republic 22'!D3+'CS Hungary 22'!D3+'CS Romania 22'!D3+'CS Slovakia  22'!D3+'CS Croatia 22'!D3</f>
        <v>61.330106375744407</v>
      </c>
      <c r="M8" s="563">
        <f>'CS Italy  22'!C6+'CS Sweden 22'!C6+'CS Poland 22'!C6+'CS Czech Republic 22'!C6+'CS Hungary 22'!C6+'CS Romania 22'!C6+'CS Slovakia  22'!C6+'CS Croatia 22'!C6</f>
        <v>68.215034056639894</v>
      </c>
      <c r="N8" s="563">
        <f>'CS Italy  22'!D6+'CS Sweden 22'!D6+'CS Poland 22'!D6+'CS Czech Republic 22'!D6+'CS Hungary 22'!D6+'CS Romania 22'!D6+'CS Slovakia  22'!D6+'CS Croatia 22'!D6</f>
        <v>57.986533975576343</v>
      </c>
      <c r="O8" s="74"/>
      <c r="Q8" s="27"/>
      <c r="R8" s="27"/>
      <c r="S8" s="27"/>
      <c r="T8" s="313"/>
      <c r="U8" s="27"/>
      <c r="V8" s="27"/>
      <c r="W8" s="27"/>
      <c r="X8" s="313"/>
    </row>
    <row r="9" spans="2:24" x14ac:dyDescent="0.25">
      <c r="B9" s="489" t="s">
        <v>1</v>
      </c>
      <c r="C9" s="490">
        <f>SUM(C4:C8)</f>
        <v>47.795385000000003</v>
      </c>
      <c r="D9" s="490">
        <f t="shared" ref="D9" si="0">SUM(D4:D8)</f>
        <v>47.595650513708208</v>
      </c>
      <c r="E9" s="490">
        <f>SUM(E4:E8)</f>
        <v>36.894658999999997</v>
      </c>
      <c r="F9" s="490">
        <f>SUM(F4:F8)</f>
        <v>36.754998999999998</v>
      </c>
      <c r="G9" s="490">
        <f>SUM(G4:G8)</f>
        <v>10.900725999999999</v>
      </c>
      <c r="H9" s="490">
        <f>SUM(H4:H8)</f>
        <v>10.84065151370821</v>
      </c>
      <c r="I9" s="74"/>
      <c r="J9" s="74" t="s">
        <v>1</v>
      </c>
      <c r="K9" s="729">
        <f>SUM(K4:K8)</f>
        <v>414.64981799221323</v>
      </c>
      <c r="L9" s="729">
        <f>SUM(L4:L8)</f>
        <v>307.13010637574439</v>
      </c>
      <c r="M9" s="729">
        <f>SUM(M4:M8)</f>
        <v>451.51503405663993</v>
      </c>
      <c r="N9" s="729">
        <f>SUM(N4:N8)</f>
        <v>465.48653397557632</v>
      </c>
      <c r="O9" s="74"/>
    </row>
    <row r="10" spans="2:24" x14ac:dyDescent="0.25">
      <c r="B10" s="493" t="s">
        <v>406</v>
      </c>
      <c r="D10" s="810">
        <f>(D9-C9)/C9</f>
        <v>-4.1789492079998009E-3</v>
      </c>
      <c r="E10" s="811"/>
      <c r="F10" s="810">
        <f>(F9-E9)/E9</f>
        <v>-3.7853717525888841E-3</v>
      </c>
      <c r="G10" s="811"/>
      <c r="H10" s="810">
        <f>(H9-G9)/G9</f>
        <v>-5.5110536942025003E-3</v>
      </c>
      <c r="I10" s="74"/>
      <c r="J10" s="74"/>
      <c r="K10" s="74"/>
      <c r="L10" s="74"/>
      <c r="M10" s="74"/>
      <c r="N10" s="74"/>
      <c r="O10" s="74"/>
    </row>
    <row r="11" spans="2:24" x14ac:dyDescent="0.25">
      <c r="I11" s="74"/>
      <c r="J11" s="281"/>
      <c r="K11" s="74"/>
      <c r="L11" s="74"/>
      <c r="M11" s="74"/>
      <c r="N11" s="74"/>
      <c r="O11" s="74"/>
    </row>
    <row r="12" spans="2:24" x14ac:dyDescent="0.25">
      <c r="B12" s="823" t="s">
        <v>520</v>
      </c>
      <c r="I12" s="74"/>
      <c r="J12" s="509" t="s">
        <v>447</v>
      </c>
      <c r="K12" s="74"/>
      <c r="L12" s="74"/>
      <c r="M12" s="74"/>
      <c r="N12" s="74"/>
      <c r="O12" s="74"/>
    </row>
    <row r="13" spans="2:24" x14ac:dyDescent="0.25">
      <c r="B13" s="823" t="s">
        <v>448</v>
      </c>
      <c r="I13" s="74"/>
      <c r="K13" s="74"/>
      <c r="L13" s="74"/>
      <c r="M13" s="74"/>
      <c r="N13" s="74"/>
      <c r="O13" s="74"/>
    </row>
    <row r="14" spans="2:24" x14ac:dyDescent="0.25">
      <c r="B14" s="509"/>
      <c r="I14" s="74"/>
      <c r="J14" s="495"/>
      <c r="K14" s="74"/>
      <c r="L14" s="74"/>
      <c r="M14" s="74"/>
      <c r="N14" s="74"/>
      <c r="O14" s="74"/>
    </row>
    <row r="15" spans="2:24" x14ac:dyDescent="0.25">
      <c r="B15" s="497"/>
      <c r="I15" s="74"/>
      <c r="J15" s="74"/>
      <c r="K15" s="74"/>
      <c r="L15" s="74"/>
      <c r="M15" s="74"/>
      <c r="N15" s="74"/>
      <c r="O15" s="74"/>
    </row>
    <row r="16" spans="2:24" x14ac:dyDescent="0.25">
      <c r="B16" s="74"/>
      <c r="I16" s="74"/>
      <c r="J16" s="74"/>
      <c r="K16" s="74"/>
      <c r="L16" s="74"/>
      <c r="M16" s="74"/>
      <c r="N16" s="74"/>
      <c r="O16" s="74"/>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sheetData>
  <mergeCells count="4">
    <mergeCell ref="B1:H1"/>
    <mergeCell ref="C2:D2"/>
    <mergeCell ref="E2:F2"/>
    <mergeCell ref="G2:H2"/>
  </mergeCells>
  <pageMargins left="0.7" right="0.7" top="0.78740157499999996" bottom="0.78740157499999996" header="0.3" footer="0.3"/>
  <pageSetup paperSize="9"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7E614-C738-4109-BF3E-BF32A185C7BF}">
  <sheetPr codeName="Sheet1"/>
  <dimension ref="A2:A10"/>
  <sheetViews>
    <sheetView workbookViewId="0">
      <selection activeCell="A34" sqref="A34"/>
    </sheetView>
  </sheetViews>
  <sheetFormatPr baseColWidth="10" defaultColWidth="9" defaultRowHeight="14.25" x14ac:dyDescent="0.2"/>
  <cols>
    <col min="1" max="1" width="118.5" style="142" customWidth="1"/>
    <col min="2" max="16384" width="9" style="142"/>
  </cols>
  <sheetData>
    <row r="2" spans="1:1" ht="15.75" x14ac:dyDescent="0.25">
      <c r="A2" s="143" t="s">
        <v>467</v>
      </c>
    </row>
    <row r="4" spans="1:1" x14ac:dyDescent="0.2">
      <c r="A4" s="144"/>
    </row>
    <row r="5" spans="1:1" x14ac:dyDescent="0.2">
      <c r="A5" s="144"/>
    </row>
    <row r="6" spans="1:1" x14ac:dyDescent="0.2">
      <c r="A6" s="144"/>
    </row>
    <row r="7" spans="1:1" x14ac:dyDescent="0.2">
      <c r="A7" s="144"/>
    </row>
    <row r="8" spans="1:1" x14ac:dyDescent="0.2">
      <c r="A8" s="144"/>
    </row>
    <row r="9" spans="1:1" x14ac:dyDescent="0.2">
      <c r="A9" s="144"/>
    </row>
    <row r="10" spans="1:1" x14ac:dyDescent="0.2">
      <c r="A10" s="144"/>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FB3-FCD5-4785-98D8-AFD78007A802}">
  <sheetPr>
    <tabColor theme="5"/>
    <pageSetUpPr fitToPage="1"/>
  </sheetPr>
  <dimension ref="B2:O29"/>
  <sheetViews>
    <sheetView showGridLines="0" zoomScaleNormal="100" workbookViewId="0"/>
  </sheetViews>
  <sheetFormatPr baseColWidth="10" defaultColWidth="11.25" defaultRowHeight="15.75" x14ac:dyDescent="0.25"/>
  <cols>
    <col min="1" max="1" width="3.625" style="205" customWidth="1"/>
    <col min="2" max="2" width="32.625" style="205" customWidth="1"/>
    <col min="3" max="12" width="12.5" style="205" customWidth="1"/>
    <col min="13" max="13" width="1.5" style="205" customWidth="1"/>
    <col min="14" max="16384" width="11.25" style="205"/>
  </cols>
  <sheetData>
    <row r="2" spans="2:15" ht="16.5" customHeight="1" thickBot="1" x14ac:dyDescent="0.3">
      <c r="B2" s="37"/>
      <c r="C2" s="1019" t="s">
        <v>0</v>
      </c>
      <c r="D2" s="1020"/>
      <c r="E2" s="1021" t="s">
        <v>3</v>
      </c>
      <c r="F2" s="1021"/>
      <c r="G2" s="1019" t="s">
        <v>473</v>
      </c>
      <c r="H2" s="1020"/>
      <c r="I2" s="1021" t="s">
        <v>451</v>
      </c>
      <c r="J2" s="1021"/>
      <c r="K2" s="1019" t="s">
        <v>1</v>
      </c>
      <c r="L2" s="1021"/>
      <c r="N2" s="498" t="s">
        <v>407</v>
      </c>
      <c r="O2" s="498"/>
    </row>
    <row r="3" spans="2:15" ht="18" customHeight="1" thickBot="1" x14ac:dyDescent="0.3">
      <c r="B3" s="38" t="s">
        <v>321</v>
      </c>
      <c r="C3" s="272" t="s">
        <v>468</v>
      </c>
      <c r="D3" s="273">
        <v>2022</v>
      </c>
      <c r="E3" s="273">
        <v>2021</v>
      </c>
      <c r="F3" s="273">
        <v>2022</v>
      </c>
      <c r="G3" s="273">
        <v>2021</v>
      </c>
      <c r="H3" s="273">
        <v>2022</v>
      </c>
      <c r="I3" s="272" t="s">
        <v>468</v>
      </c>
      <c r="J3" s="273">
        <v>2022</v>
      </c>
      <c r="K3" s="272">
        <v>2021</v>
      </c>
      <c r="L3" s="273">
        <v>2022</v>
      </c>
      <c r="N3" s="512">
        <v>2022</v>
      </c>
      <c r="O3" s="513"/>
    </row>
    <row r="4" spans="2:15" ht="18" customHeight="1" x14ac:dyDescent="0.25">
      <c r="B4" s="730" t="s">
        <v>17</v>
      </c>
      <c r="C4" s="731">
        <v>694</v>
      </c>
      <c r="D4" s="731">
        <v>759.82682150000005</v>
      </c>
      <c r="E4" s="732">
        <v>261.14548938000001</v>
      </c>
      <c r="F4" s="732">
        <v>208.49863958</v>
      </c>
      <c r="G4" s="731">
        <v>151.77190686</v>
      </c>
      <c r="H4" s="731">
        <v>324.22248334</v>
      </c>
      <c r="I4" s="732">
        <v>386</v>
      </c>
      <c r="J4" s="732">
        <v>393.67643609999993</v>
      </c>
      <c r="K4" s="274">
        <f t="shared" ref="K4:L6" si="0">C4+E4+G4+I4</f>
        <v>1492.91739624</v>
      </c>
      <c r="L4" s="733">
        <f t="shared" si="0"/>
        <v>1686.2243805200001</v>
      </c>
      <c r="N4" s="734">
        <v>568</v>
      </c>
      <c r="O4" s="514"/>
    </row>
    <row r="5" spans="2:15" ht="18" customHeight="1" x14ac:dyDescent="0.25">
      <c r="B5" s="730" t="s">
        <v>18</v>
      </c>
      <c r="C5" s="731">
        <v>532</v>
      </c>
      <c r="D5" s="731">
        <v>564.43587044000003</v>
      </c>
      <c r="E5" s="732">
        <v>121.09244566</v>
      </c>
      <c r="F5" s="732">
        <v>72.101224810000005</v>
      </c>
      <c r="G5" s="731">
        <v>89.874990909999994</v>
      </c>
      <c r="H5" s="731">
        <v>258.13823981999997</v>
      </c>
      <c r="I5" s="732">
        <v>184</v>
      </c>
      <c r="J5" s="732">
        <v>200.16021510000004</v>
      </c>
      <c r="K5" s="274">
        <f t="shared" si="0"/>
        <v>926.9674365699999</v>
      </c>
      <c r="L5" s="733">
        <f t="shared" si="0"/>
        <v>1094.83555017</v>
      </c>
      <c r="N5" s="734">
        <v>225</v>
      </c>
      <c r="O5" s="514"/>
    </row>
    <row r="6" spans="2:15" ht="18" customHeight="1" x14ac:dyDescent="0.25">
      <c r="B6" s="730" t="s">
        <v>15</v>
      </c>
      <c r="C6" s="731">
        <v>353</v>
      </c>
      <c r="D6" s="731">
        <v>358.28107719000002</v>
      </c>
      <c r="E6" s="732">
        <v>102.77273226000001</v>
      </c>
      <c r="F6" s="732">
        <v>126.99207293000001</v>
      </c>
      <c r="G6" s="731">
        <v>47.416149590000003</v>
      </c>
      <c r="H6" s="731">
        <v>41.018069939999997</v>
      </c>
      <c r="I6" s="732">
        <v>207</v>
      </c>
      <c r="J6" s="732">
        <v>305.11892676000002</v>
      </c>
      <c r="K6" s="274">
        <f t="shared" si="0"/>
        <v>710.18888185000003</v>
      </c>
      <c r="L6" s="733">
        <f t="shared" si="0"/>
        <v>831.41014682000002</v>
      </c>
      <c r="N6" s="734">
        <v>523</v>
      </c>
      <c r="O6" s="515"/>
    </row>
    <row r="7" spans="2:15" ht="14.25" customHeight="1" x14ac:dyDescent="0.25"/>
    <row r="8" spans="2:15" ht="14.25" customHeight="1" x14ac:dyDescent="0.25"/>
    <row r="9" spans="2:15" ht="14.25" customHeight="1" x14ac:dyDescent="0.25">
      <c r="B9" s="496"/>
    </row>
    <row r="10" spans="2:15" ht="14.25" customHeight="1" x14ac:dyDescent="0.25">
      <c r="B10" s="823" t="s">
        <v>521</v>
      </c>
    </row>
    <row r="11" spans="2:15" ht="14.25" customHeight="1" x14ac:dyDescent="0.25">
      <c r="B11" s="659"/>
    </row>
    <row r="12" spans="2:15" ht="14.25" customHeight="1" x14ac:dyDescent="0.25">
      <c r="B12" s="659"/>
    </row>
    <row r="13" spans="2:15" ht="14.25" customHeight="1" x14ac:dyDescent="0.25"/>
    <row r="14" spans="2:15" ht="14.25" customHeight="1" x14ac:dyDescent="0.25"/>
    <row r="15" spans="2:15" ht="14.25" customHeight="1" x14ac:dyDescent="0.25"/>
    <row r="16" spans="2:15"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sheetData>
  <mergeCells count="5">
    <mergeCell ref="C2:D2"/>
    <mergeCell ref="E2:F2"/>
    <mergeCell ref="G2:H2"/>
    <mergeCell ref="I2:J2"/>
    <mergeCell ref="K2:L2"/>
  </mergeCells>
  <pageMargins left="0.7" right="0.7" top="0.78740157499999996" bottom="0.78740157499999996" header="0.3" footer="0.3"/>
  <pageSetup paperSize="9" scale="75"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488D-0496-4232-868E-DE8027AB353B}">
  <sheetPr>
    <tabColor theme="5"/>
  </sheetPr>
  <dimension ref="A1:AQ56"/>
  <sheetViews>
    <sheetView workbookViewId="0"/>
  </sheetViews>
  <sheetFormatPr baseColWidth="10" defaultColWidth="11.25" defaultRowHeight="15.75" x14ac:dyDescent="0.25"/>
  <cols>
    <col min="1" max="1" width="3.625" style="205" customWidth="1"/>
    <col min="2" max="2" width="35.625" style="205" customWidth="1"/>
    <col min="3" max="3" width="15.625" style="405" customWidth="1"/>
    <col min="4" max="4" width="15.625" style="406" customWidth="1"/>
    <col min="5" max="20" width="12.625" style="74" customWidth="1"/>
    <col min="21" max="21" width="11.25" style="74"/>
    <col min="22" max="22" width="19.25" style="74" customWidth="1"/>
    <col min="23" max="23" width="17.75" style="74" customWidth="1"/>
    <col min="24" max="24" width="18" style="74" customWidth="1"/>
    <col min="25" max="28" width="11" style="74" hidden="1" customWidth="1"/>
    <col min="29" max="29" width="6.75" style="74" customWidth="1"/>
    <col min="30" max="30" width="33.625" style="74" customWidth="1"/>
    <col min="31" max="31" width="18" style="74" customWidth="1"/>
    <col min="32" max="32" width="18.25" style="74" customWidth="1"/>
    <col min="33" max="34" width="11.25" style="205"/>
    <col min="35" max="35" width="17.75" style="205" customWidth="1"/>
    <col min="36" max="43" width="13.625" style="205" customWidth="1"/>
    <col min="44" max="16384" width="11.25" style="205"/>
  </cols>
  <sheetData>
    <row r="1" spans="1:24" ht="16.5" thickBot="1" x14ac:dyDescent="0.3">
      <c r="A1" s="74"/>
    </row>
    <row r="2" spans="1:24" ht="18" customHeight="1" thickBot="1" x14ac:dyDescent="0.3">
      <c r="A2" s="74"/>
      <c r="B2" s="190" t="s">
        <v>403</v>
      </c>
      <c r="C2" s="188">
        <v>2021</v>
      </c>
      <c r="D2" s="188">
        <v>2022</v>
      </c>
      <c r="E2" s="161"/>
      <c r="F2" s="161"/>
      <c r="G2" s="161"/>
      <c r="H2" s="161"/>
      <c r="I2" s="161"/>
    </row>
    <row r="3" spans="1:24" ht="18" customHeight="1" x14ac:dyDescent="0.25">
      <c r="A3" s="74"/>
      <c r="B3" s="500" t="s">
        <v>8</v>
      </c>
      <c r="C3" s="52">
        <v>19.2</v>
      </c>
      <c r="D3" s="159">
        <v>19.100000000000001</v>
      </c>
      <c r="E3" s="500"/>
      <c r="F3" s="500"/>
      <c r="G3" s="500"/>
      <c r="H3" s="500"/>
      <c r="I3" s="500"/>
      <c r="J3" s="739"/>
      <c r="K3" s="739"/>
      <c r="L3" s="1022"/>
      <c r="M3" s="1022"/>
    </row>
    <row r="4" spans="1:24" ht="18" customHeight="1" x14ac:dyDescent="0.25">
      <c r="A4" s="74"/>
      <c r="B4" s="740" t="s">
        <v>404</v>
      </c>
      <c r="C4" s="42">
        <v>2.2000000000000002</v>
      </c>
      <c r="D4" s="186">
        <v>2.1334360000000001</v>
      </c>
      <c r="E4" s="163"/>
      <c r="F4" s="163"/>
      <c r="G4" s="163"/>
      <c r="H4" s="163"/>
      <c r="I4" s="163"/>
      <c r="J4" s="739"/>
      <c r="K4" s="739"/>
      <c r="L4" s="1022"/>
      <c r="M4" s="1022"/>
    </row>
    <row r="5" spans="1:24" ht="18" customHeight="1" x14ac:dyDescent="0.25">
      <c r="A5" s="74"/>
      <c r="B5" s="737" t="s">
        <v>250</v>
      </c>
      <c r="C5" s="66">
        <v>9.3000000000000007</v>
      </c>
      <c r="D5" s="185">
        <v>8.6</v>
      </c>
      <c r="E5" s="163"/>
      <c r="F5" s="163"/>
      <c r="G5" s="163"/>
      <c r="H5" s="163"/>
      <c r="I5" s="163"/>
      <c r="J5" s="741"/>
      <c r="K5" s="741"/>
      <c r="L5" s="741"/>
      <c r="M5" s="741"/>
    </row>
    <row r="6" spans="1:24" ht="18" customHeight="1" x14ac:dyDescent="0.25">
      <c r="A6" s="74"/>
      <c r="B6" s="738" t="s">
        <v>9</v>
      </c>
      <c r="C6" s="42">
        <v>82.5</v>
      </c>
      <c r="D6" s="186">
        <v>75.400000000000006</v>
      </c>
      <c r="E6" s="165"/>
      <c r="F6" s="165"/>
      <c r="G6" s="165"/>
      <c r="H6" s="165"/>
      <c r="I6" s="165"/>
      <c r="J6" s="742"/>
      <c r="K6" s="742"/>
      <c r="L6" s="743"/>
      <c r="M6" s="743"/>
      <c r="N6" s="743"/>
    </row>
    <row r="7" spans="1:24" ht="18" customHeight="1" x14ac:dyDescent="0.25">
      <c r="A7" s="74"/>
      <c r="B7" s="500" t="s">
        <v>405</v>
      </c>
      <c r="C7" s="186">
        <v>1.9</v>
      </c>
      <c r="D7" s="186">
        <v>1.883437</v>
      </c>
      <c r="E7" s="163"/>
      <c r="F7" s="163"/>
      <c r="G7" s="163"/>
      <c r="H7" s="163"/>
      <c r="I7" s="163"/>
    </row>
    <row r="8" spans="1:24" ht="18" customHeight="1" x14ac:dyDescent="0.25">
      <c r="A8" s="74"/>
      <c r="B8" s="737" t="s">
        <v>249</v>
      </c>
      <c r="C8" s="185">
        <v>7.9</v>
      </c>
      <c r="D8" s="185">
        <v>7.9</v>
      </c>
      <c r="E8" s="163"/>
      <c r="F8" s="163"/>
      <c r="G8" s="163"/>
      <c r="H8" s="163"/>
      <c r="I8" s="163"/>
    </row>
    <row r="9" spans="1:24" s="74" customFormat="1" ht="14.25" customHeight="1" x14ac:dyDescent="0.25">
      <c r="B9" s="500"/>
      <c r="C9" s="159"/>
      <c r="D9" s="160"/>
      <c r="E9" s="163"/>
      <c r="F9" s="163"/>
      <c r="G9" s="163"/>
      <c r="H9" s="163"/>
      <c r="I9" s="163"/>
    </row>
    <row r="10" spans="1:24" s="74" customFormat="1" x14ac:dyDescent="0.25">
      <c r="B10" s="823" t="s">
        <v>528</v>
      </c>
      <c r="C10" s="510"/>
      <c r="D10" s="511"/>
      <c r="E10" s="271"/>
      <c r="F10" s="271"/>
      <c r="G10" s="271"/>
      <c r="H10" s="271"/>
      <c r="I10" s="271"/>
    </row>
    <row r="11" spans="1:24" s="74" customFormat="1" x14ac:dyDescent="0.25">
      <c r="B11" s="744"/>
      <c r="C11" s="744"/>
      <c r="D11" s="744"/>
      <c r="E11" s="271"/>
      <c r="F11" s="271"/>
      <c r="G11" s="271"/>
      <c r="H11" s="271"/>
      <c r="I11" s="271"/>
    </row>
    <row r="12" spans="1:24" s="74" customFormat="1" x14ac:dyDescent="0.25">
      <c r="B12" s="484"/>
      <c r="C12" s="485"/>
      <c r="D12" s="745"/>
      <c r="E12" s="183"/>
      <c r="F12" s="183"/>
      <c r="G12" s="183"/>
      <c r="H12" s="183"/>
      <c r="I12" s="183"/>
    </row>
    <row r="13" spans="1:24" s="74" customFormat="1" ht="14.65" customHeight="1" x14ac:dyDescent="0.25">
      <c r="B13" s="86"/>
      <c r="C13" s="170"/>
      <c r="D13" s="171"/>
      <c r="J13" s="161"/>
      <c r="K13" s="162"/>
      <c r="L13" s="162"/>
      <c r="M13" s="162"/>
      <c r="N13" s="162"/>
      <c r="O13" s="162"/>
      <c r="P13" s="162"/>
      <c r="Q13" s="162"/>
      <c r="R13" s="162"/>
      <c r="S13" s="162"/>
      <c r="T13" s="162"/>
    </row>
    <row r="14" spans="1:24" s="365" customFormat="1" ht="18" customHeight="1" x14ac:dyDescent="0.25">
      <c r="B14" s="74"/>
    </row>
    <row r="15" spans="1:24" s="74" customFormat="1" ht="18" customHeight="1" x14ac:dyDescent="0.25">
      <c r="B15" s="746"/>
      <c r="C15" s="172"/>
      <c r="D15" s="175"/>
      <c r="P15" s="747"/>
      <c r="Q15" s="748"/>
      <c r="R15" s="749"/>
      <c r="S15" s="748"/>
      <c r="T15" s="748"/>
      <c r="U15" s="748"/>
      <c r="V15" s="748"/>
      <c r="W15" s="748"/>
      <c r="X15" s="165"/>
    </row>
    <row r="16" spans="1:24" s="74" customFormat="1" ht="14.1" customHeight="1" x14ac:dyDescent="0.25">
      <c r="B16" s="173"/>
      <c r="C16" s="172"/>
      <c r="D16" s="150"/>
      <c r="J16" s="500"/>
      <c r="K16" s="163"/>
      <c r="L16" s="163"/>
      <c r="M16" s="163"/>
      <c r="N16" s="163"/>
      <c r="O16" s="163"/>
      <c r="P16" s="163"/>
      <c r="Q16" s="163"/>
      <c r="R16" s="163"/>
      <c r="S16" s="163"/>
      <c r="T16" s="163"/>
    </row>
    <row r="17" spans="2:32" s="74" customFormat="1" x14ac:dyDescent="0.25">
      <c r="B17" s="173"/>
      <c r="C17" s="172"/>
      <c r="D17" s="150"/>
    </row>
    <row r="18" spans="2:32" s="74" customFormat="1" ht="18" customHeight="1" thickBot="1" x14ac:dyDescent="0.3">
      <c r="B18" s="174"/>
      <c r="C18" s="172"/>
      <c r="D18" s="150"/>
      <c r="V18" s="1023"/>
      <c r="W18" s="1023"/>
      <c r="X18" s="1023"/>
      <c r="Y18" s="166"/>
      <c r="Z18" s="166"/>
      <c r="AA18" s="166"/>
      <c r="AB18" s="166"/>
      <c r="AC18" s="167"/>
      <c r="AD18" s="167"/>
      <c r="AE18" s="167"/>
      <c r="AF18" s="167"/>
    </row>
    <row r="19" spans="2:32" s="74" customFormat="1" ht="18" customHeight="1" thickBot="1" x14ac:dyDescent="0.3">
      <c r="B19" s="174"/>
      <c r="C19" s="172"/>
      <c r="D19" s="150"/>
      <c r="V19" s="164"/>
      <c r="W19" s="164"/>
      <c r="X19" s="164"/>
      <c r="Y19" s="168"/>
      <c r="Z19" s="168"/>
      <c r="AA19" s="168"/>
      <c r="AB19" s="168"/>
      <c r="AC19" s="500"/>
      <c r="AD19" s="164"/>
      <c r="AE19" s="164"/>
      <c r="AF19" s="164"/>
    </row>
    <row r="20" spans="2:32" s="74" customFormat="1" ht="18" customHeight="1" thickBot="1" x14ac:dyDescent="0.3">
      <c r="C20" s="172"/>
      <c r="D20" s="175"/>
      <c r="V20" s="257"/>
      <c r="W20" s="257"/>
      <c r="X20" s="257"/>
      <c r="Y20" s="169"/>
      <c r="Z20" s="169"/>
      <c r="AA20" s="169"/>
      <c r="AB20" s="169"/>
      <c r="AC20" s="163"/>
      <c r="AD20" s="257"/>
      <c r="AE20" s="257"/>
      <c r="AF20" s="257"/>
    </row>
    <row r="21" spans="2:32" s="74" customFormat="1" x14ac:dyDescent="0.25">
      <c r="B21" s="75"/>
    </row>
    <row r="22" spans="2:32" s="74" customFormat="1" ht="18" customHeight="1" thickBot="1" x14ac:dyDescent="0.3">
      <c r="C22" s="172"/>
      <c r="D22" s="175"/>
      <c r="V22" s="257"/>
      <c r="W22" s="257"/>
      <c r="X22" s="257"/>
      <c r="Y22" s="169"/>
      <c r="Z22" s="169"/>
      <c r="AA22" s="169"/>
      <c r="AB22" s="169"/>
      <c r="AC22" s="163"/>
      <c r="AD22" s="257"/>
      <c r="AE22" s="257"/>
      <c r="AF22" s="257"/>
    </row>
    <row r="23" spans="2:32" s="74" customFormat="1" ht="18" customHeight="1" thickBot="1" x14ac:dyDescent="0.3">
      <c r="C23" s="172"/>
      <c r="D23" s="175"/>
      <c r="V23" s="257"/>
      <c r="W23" s="257"/>
      <c r="X23" s="257"/>
      <c r="Y23" s="169"/>
      <c r="Z23" s="169"/>
      <c r="AA23" s="169"/>
      <c r="AB23" s="169"/>
      <c r="AC23" s="163"/>
      <c r="AD23" s="500"/>
      <c r="AE23" s="257"/>
      <c r="AF23" s="257"/>
    </row>
    <row r="24" spans="2:32" s="74" customFormat="1" ht="18" customHeight="1" thickBot="1" x14ac:dyDescent="0.3">
      <c r="C24" s="172"/>
      <c r="D24" s="175"/>
      <c r="V24" s="164"/>
      <c r="W24" s="750"/>
      <c r="X24" s="750"/>
      <c r="Y24" s="169"/>
      <c r="Z24" s="169"/>
      <c r="AA24" s="169"/>
      <c r="AB24" s="169"/>
      <c r="AC24" s="163"/>
      <c r="AD24" s="257"/>
      <c r="AE24" s="750"/>
      <c r="AF24" s="750"/>
    </row>
    <row r="25" spans="2:32" s="74" customFormat="1" ht="18" customHeight="1" thickBot="1" x14ac:dyDescent="0.3">
      <c r="C25" s="172"/>
      <c r="D25" s="175"/>
      <c r="V25" s="257"/>
      <c r="W25" s="750"/>
      <c r="X25" s="750"/>
      <c r="Y25" s="169"/>
      <c r="Z25" s="169"/>
      <c r="AA25" s="169"/>
      <c r="AB25" s="169"/>
      <c r="AC25" s="163"/>
      <c r="AD25" s="257"/>
      <c r="AE25" s="750"/>
      <c r="AF25" s="750"/>
    </row>
    <row r="26" spans="2:32" s="74" customFormat="1" ht="18" customHeight="1" thickBot="1" x14ac:dyDescent="0.3">
      <c r="C26" s="172"/>
      <c r="D26" s="175"/>
      <c r="V26" s="750"/>
      <c r="W26" s="750"/>
      <c r="X26" s="750"/>
      <c r="Y26" s="169"/>
      <c r="Z26" s="169"/>
      <c r="AA26" s="169"/>
      <c r="AB26" s="169"/>
      <c r="AC26" s="163"/>
      <c r="AD26" s="257"/>
      <c r="AE26" s="750"/>
      <c r="AF26" s="750"/>
    </row>
    <row r="27" spans="2:32" s="74" customFormat="1" ht="18" customHeight="1" thickBot="1" x14ac:dyDescent="0.3">
      <c r="C27" s="172"/>
      <c r="D27" s="175"/>
      <c r="V27" s="257"/>
      <c r="W27" s="257"/>
      <c r="X27" s="257"/>
      <c r="Y27" s="169"/>
      <c r="Z27" s="169"/>
      <c r="AA27" s="169"/>
      <c r="AB27" s="169"/>
      <c r="AC27" s="163"/>
      <c r="AD27" s="500"/>
      <c r="AE27" s="500"/>
      <c r="AF27" s="500"/>
    </row>
    <row r="28" spans="2:32" s="74" customFormat="1" ht="18" customHeight="1" thickBot="1" x14ac:dyDescent="0.3">
      <c r="C28" s="172"/>
      <c r="D28" s="175"/>
      <c r="V28" s="257"/>
      <c r="W28" s="257"/>
      <c r="X28" s="257"/>
      <c r="Y28" s="169"/>
      <c r="Z28" s="169"/>
      <c r="AA28" s="169"/>
      <c r="AB28" s="169"/>
      <c r="AC28" s="163"/>
      <c r="AD28" s="257"/>
      <c r="AE28" s="257"/>
      <c r="AF28" s="257"/>
    </row>
    <row r="29" spans="2:32" s="74" customFormat="1" ht="18" customHeight="1" thickBot="1" x14ac:dyDescent="0.3">
      <c r="C29" s="172"/>
      <c r="D29" s="175"/>
      <c r="V29" s="164"/>
      <c r="W29" s="257"/>
      <c r="X29" s="257"/>
      <c r="Y29" s="169"/>
      <c r="Z29" s="169"/>
      <c r="AA29" s="169"/>
      <c r="AB29" s="169"/>
      <c r="AC29" s="163"/>
      <c r="AD29" s="257"/>
      <c r="AE29" s="257"/>
      <c r="AF29" s="257"/>
    </row>
    <row r="30" spans="2:32" s="74" customFormat="1" ht="18" customHeight="1" x14ac:dyDescent="0.25">
      <c r="C30" s="172"/>
      <c r="D30" s="175"/>
      <c r="V30" s="257"/>
      <c r="W30" s="257"/>
      <c r="X30" s="257"/>
      <c r="AD30" s="257"/>
      <c r="AE30" s="257"/>
      <c r="AF30" s="257"/>
    </row>
    <row r="31" spans="2:32" s="74" customFormat="1" ht="18" customHeight="1" x14ac:dyDescent="0.25">
      <c r="C31" s="172"/>
      <c r="D31" s="175"/>
      <c r="V31" s="750"/>
      <c r="W31" s="750"/>
      <c r="X31" s="750"/>
    </row>
    <row r="32" spans="2:32" s="74" customFormat="1" ht="18" customHeight="1" x14ac:dyDescent="0.25">
      <c r="C32" s="172"/>
      <c r="D32" s="175"/>
      <c r="V32" s="257"/>
      <c r="W32" s="750"/>
      <c r="X32" s="750"/>
    </row>
    <row r="33" spans="3:43" s="74" customFormat="1" ht="18" customHeight="1" x14ac:dyDescent="0.25">
      <c r="C33" s="172"/>
      <c r="D33" s="175"/>
      <c r="V33" s="257"/>
      <c r="W33" s="750"/>
      <c r="X33" s="750"/>
      <c r="AI33" s="167"/>
      <c r="AJ33" s="167"/>
      <c r="AK33" s="167"/>
      <c r="AL33" s="167"/>
      <c r="AM33" s="167"/>
      <c r="AN33" s="167"/>
      <c r="AO33" s="167"/>
      <c r="AP33" s="167"/>
      <c r="AQ33" s="167"/>
    </row>
    <row r="34" spans="3:43" s="74" customFormat="1" ht="18" customHeight="1" x14ac:dyDescent="0.25">
      <c r="C34" s="172"/>
      <c r="D34" s="175"/>
      <c r="V34" s="500"/>
      <c r="W34" s="257"/>
      <c r="X34" s="257"/>
      <c r="AI34" s="162"/>
      <c r="AJ34" s="162"/>
      <c r="AK34" s="162"/>
      <c r="AL34" s="162"/>
      <c r="AM34" s="162"/>
      <c r="AN34" s="162"/>
      <c r="AO34" s="162"/>
      <c r="AP34" s="162"/>
      <c r="AQ34" s="162"/>
    </row>
    <row r="35" spans="3:43" s="74" customFormat="1" ht="18" customHeight="1" x14ac:dyDescent="0.25">
      <c r="C35" s="172"/>
      <c r="D35" s="175"/>
      <c r="V35" s="257"/>
      <c r="W35" s="257"/>
      <c r="X35" s="257"/>
      <c r="AI35" s="176"/>
      <c r="AJ35" s="163"/>
      <c r="AK35" s="163"/>
      <c r="AL35" s="163"/>
      <c r="AM35" s="163"/>
      <c r="AN35" s="163"/>
      <c r="AO35" s="163"/>
      <c r="AP35" s="163"/>
      <c r="AQ35" s="163"/>
    </row>
    <row r="36" spans="3:43" s="74" customFormat="1" ht="18" customHeight="1" x14ac:dyDescent="0.25">
      <c r="C36" s="172"/>
      <c r="D36" s="175"/>
      <c r="V36" s="750"/>
      <c r="W36" s="257"/>
      <c r="X36" s="257"/>
      <c r="AI36" s="177"/>
      <c r="AJ36" s="163"/>
      <c r="AK36" s="163"/>
      <c r="AL36" s="163"/>
      <c r="AM36" s="163"/>
      <c r="AN36" s="163"/>
      <c r="AO36" s="163"/>
      <c r="AP36" s="163"/>
      <c r="AQ36" s="163"/>
    </row>
    <row r="37" spans="3:43" s="74" customFormat="1" ht="18" customHeight="1" x14ac:dyDescent="0.25">
      <c r="C37" s="172"/>
      <c r="D37" s="175"/>
      <c r="V37" s="257"/>
      <c r="W37" s="257"/>
      <c r="X37" s="257"/>
      <c r="AI37" s="177"/>
      <c r="AJ37" s="163"/>
      <c r="AK37" s="163"/>
      <c r="AL37" s="163"/>
      <c r="AM37" s="163"/>
      <c r="AN37" s="163"/>
      <c r="AO37" s="163"/>
      <c r="AP37" s="163"/>
      <c r="AQ37" s="163"/>
    </row>
    <row r="38" spans="3:43" s="74" customFormat="1" ht="18" customHeight="1" x14ac:dyDescent="0.25">
      <c r="C38" s="172"/>
      <c r="D38" s="175"/>
      <c r="V38" s="257"/>
      <c r="W38" s="257"/>
      <c r="X38" s="257"/>
      <c r="AI38" s="176"/>
      <c r="AJ38" s="163"/>
      <c r="AK38" s="163"/>
      <c r="AL38" s="163"/>
      <c r="AM38" s="500"/>
      <c r="AN38" s="163"/>
      <c r="AO38" s="163"/>
      <c r="AP38" s="163"/>
      <c r="AQ38" s="500"/>
    </row>
    <row r="39" spans="3:43" s="74" customFormat="1" ht="18" customHeight="1" x14ac:dyDescent="0.25">
      <c r="C39" s="172"/>
      <c r="D39" s="175"/>
      <c r="AI39" s="176"/>
      <c r="AJ39" s="163"/>
      <c r="AK39" s="163"/>
      <c r="AL39" s="163"/>
      <c r="AM39" s="500"/>
      <c r="AN39" s="163"/>
      <c r="AO39" s="163"/>
      <c r="AP39" s="163"/>
      <c r="AQ39" s="500"/>
    </row>
    <row r="40" spans="3:43" s="74" customFormat="1" ht="18" customHeight="1" x14ac:dyDescent="0.25">
      <c r="C40" s="172"/>
      <c r="D40" s="175"/>
      <c r="AI40" s="177"/>
      <c r="AJ40" s="163"/>
      <c r="AK40" s="163"/>
      <c r="AL40" s="163"/>
      <c r="AM40" s="500"/>
      <c r="AN40" s="163"/>
      <c r="AO40" s="163"/>
      <c r="AP40" s="163"/>
      <c r="AQ40" s="500"/>
    </row>
    <row r="41" spans="3:43" s="74" customFormat="1" ht="18" customHeight="1" x14ac:dyDescent="0.25">
      <c r="C41" s="172"/>
      <c r="D41" s="175"/>
      <c r="AI41" s="176"/>
      <c r="AJ41" s="163"/>
      <c r="AK41" s="163"/>
      <c r="AL41" s="163"/>
      <c r="AM41" s="500"/>
      <c r="AN41" s="163"/>
      <c r="AO41" s="163"/>
      <c r="AP41" s="163"/>
      <c r="AQ41" s="500"/>
    </row>
    <row r="42" spans="3:43" s="74" customFormat="1" x14ac:dyDescent="0.25">
      <c r="C42" s="172"/>
      <c r="D42" s="175"/>
    </row>
    <row r="43" spans="3:43" s="74" customFormat="1" x14ac:dyDescent="0.25">
      <c r="C43" s="172"/>
      <c r="D43" s="175"/>
    </row>
    <row r="44" spans="3:43" s="74" customFormat="1" x14ac:dyDescent="0.25">
      <c r="C44" s="172"/>
      <c r="D44" s="175"/>
    </row>
    <row r="45" spans="3:43" s="74" customFormat="1" x14ac:dyDescent="0.25">
      <c r="C45" s="172"/>
      <c r="D45" s="175"/>
    </row>
    <row r="46" spans="3:43" s="74" customFormat="1" x14ac:dyDescent="0.25">
      <c r="C46" s="172"/>
      <c r="D46" s="175"/>
    </row>
    <row r="47" spans="3:43" s="74" customFormat="1" x14ac:dyDescent="0.25">
      <c r="C47" s="172"/>
      <c r="D47" s="175"/>
    </row>
    <row r="48" spans="3:43" s="74" customFormat="1" ht="118.5" customHeight="1" x14ac:dyDescent="0.25">
      <c r="C48" s="172"/>
      <c r="D48" s="175"/>
    </row>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sheetData>
  <mergeCells count="2">
    <mergeCell ref="L3:M4"/>
    <mergeCell ref="V18:X18"/>
  </mergeCells>
  <pageMargins left="0.7" right="0.7" top="0.78740157499999996" bottom="0.78740157499999996"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DFEE-37AC-4C59-B569-C43E763272D8}">
  <sheetPr>
    <tabColor theme="5"/>
    <pageSetUpPr fitToPage="1"/>
  </sheetPr>
  <dimension ref="B1:AW188"/>
  <sheetViews>
    <sheetView showGridLines="0" zoomScaleNormal="100"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3.25" style="4" customWidth="1"/>
    <col min="6" max="6" width="34.5" style="4" customWidth="1"/>
    <col min="7" max="8" width="15.625" style="4" customWidth="1"/>
    <col min="9" max="9" width="11.25" style="4"/>
    <col min="10" max="10" width="19.25" style="4" customWidth="1"/>
    <col min="11"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2:49" ht="16.5" thickBot="1" x14ac:dyDescent="0.3">
      <c r="C1" s="912"/>
    </row>
    <row r="2" spans="2:49" ht="18" customHeight="1" thickBot="1" x14ac:dyDescent="0.3">
      <c r="B2" s="190" t="s">
        <v>4</v>
      </c>
      <c r="C2" s="189">
        <v>2021</v>
      </c>
      <c r="D2" s="189">
        <v>2022</v>
      </c>
      <c r="E2" s="13"/>
      <c r="F2" s="62"/>
      <c r="G2" s="14"/>
      <c r="H2" s="14"/>
      <c r="I2" s="60"/>
      <c r="U2" s="60"/>
      <c r="AD2" s="60"/>
      <c r="AE2" s="60"/>
      <c r="AF2" s="60"/>
      <c r="AG2" s="60"/>
      <c r="AH2" s="60"/>
      <c r="AI2" s="60"/>
      <c r="AJ2" s="60"/>
      <c r="AK2" s="60"/>
      <c r="AL2" s="60"/>
      <c r="AM2" s="60"/>
      <c r="AN2" s="60"/>
      <c r="AO2" s="60"/>
      <c r="AP2" s="60"/>
      <c r="AQ2" s="60"/>
      <c r="AR2" s="60"/>
      <c r="AS2" s="60"/>
      <c r="AT2" s="60"/>
      <c r="AU2" s="60"/>
      <c r="AV2" s="60"/>
      <c r="AW2" s="60"/>
    </row>
    <row r="3" spans="2:49" ht="18" customHeight="1" x14ac:dyDescent="0.25">
      <c r="B3" s="500" t="s">
        <v>8</v>
      </c>
      <c r="C3" s="52">
        <v>7.3</v>
      </c>
      <c r="D3" s="52">
        <v>5.7</v>
      </c>
      <c r="E3" s="269"/>
      <c r="F3" s="268"/>
      <c r="G3" s="268"/>
      <c r="H3" s="268"/>
      <c r="I3" s="60"/>
      <c r="U3" s="60"/>
      <c r="AD3" s="60"/>
      <c r="AE3" s="60"/>
      <c r="AF3" s="60"/>
      <c r="AG3" s="60"/>
      <c r="AH3" s="60"/>
      <c r="AI3" s="60"/>
      <c r="AJ3" s="60"/>
      <c r="AK3" s="60"/>
      <c r="AL3" s="60"/>
      <c r="AM3" s="60"/>
      <c r="AN3" s="60"/>
      <c r="AO3" s="60"/>
      <c r="AP3" s="60"/>
      <c r="AQ3" s="60"/>
      <c r="AR3" s="60"/>
      <c r="AS3" s="60"/>
      <c r="AT3" s="60"/>
      <c r="AU3" s="60"/>
      <c r="AV3" s="60"/>
      <c r="AW3" s="60"/>
    </row>
    <row r="4" spans="2:49" ht="18" customHeight="1" x14ac:dyDescent="0.25">
      <c r="B4" s="736" t="s">
        <v>13</v>
      </c>
      <c r="C4" s="42">
        <v>0.41103699999999999</v>
      </c>
      <c r="D4" s="42">
        <v>0.3</v>
      </c>
      <c r="E4" s="58"/>
      <c r="F4" s="61"/>
      <c r="G4" s="9"/>
      <c r="H4" s="9"/>
      <c r="I4" s="60"/>
      <c r="U4" s="60"/>
      <c r="AD4" s="60"/>
      <c r="AE4" s="60"/>
      <c r="AF4" s="60"/>
      <c r="AG4" s="60"/>
      <c r="AH4" s="60"/>
      <c r="AI4" s="60"/>
      <c r="AJ4" s="60"/>
      <c r="AK4" s="60"/>
      <c r="AL4" s="60"/>
      <c r="AM4" s="60"/>
      <c r="AN4" s="60"/>
      <c r="AO4" s="60"/>
      <c r="AP4" s="60"/>
      <c r="AQ4" s="60"/>
      <c r="AR4" s="60"/>
      <c r="AS4" s="60"/>
      <c r="AT4" s="60"/>
      <c r="AU4" s="60"/>
      <c r="AV4" s="60"/>
      <c r="AW4" s="60"/>
    </row>
    <row r="5" spans="2:49" ht="18" customHeight="1" x14ac:dyDescent="0.25">
      <c r="B5" s="737" t="s">
        <v>11</v>
      </c>
      <c r="C5" s="66">
        <v>21</v>
      </c>
      <c r="D5" s="66">
        <v>22.4</v>
      </c>
      <c r="E5" s="58"/>
      <c r="F5" s="63"/>
      <c r="G5" s="9"/>
      <c r="H5" s="9"/>
      <c r="I5" s="60"/>
      <c r="U5" s="60"/>
      <c r="AD5" s="60"/>
      <c r="AE5" s="60"/>
      <c r="AF5" s="60"/>
      <c r="AG5" s="60"/>
      <c r="AH5" s="60"/>
      <c r="AI5" s="60"/>
      <c r="AJ5" s="60"/>
      <c r="AK5" s="60"/>
      <c r="AL5" s="60"/>
      <c r="AM5" s="60"/>
      <c r="AN5" s="60"/>
      <c r="AO5" s="60"/>
      <c r="AP5" s="60"/>
      <c r="AQ5" s="60"/>
      <c r="AR5" s="60"/>
      <c r="AS5" s="60"/>
      <c r="AT5" s="60"/>
      <c r="AU5" s="60"/>
      <c r="AV5" s="60"/>
      <c r="AW5" s="60"/>
    </row>
    <row r="6" spans="2:49" ht="18" customHeight="1" x14ac:dyDescent="0.25">
      <c r="B6" s="738" t="s">
        <v>9</v>
      </c>
      <c r="C6" s="42">
        <v>14.610360219999999</v>
      </c>
      <c r="D6" s="42">
        <v>15</v>
      </c>
      <c r="E6" s="58"/>
      <c r="F6" s="268"/>
      <c r="G6" s="9"/>
      <c r="H6" s="9"/>
      <c r="I6" s="60"/>
      <c r="U6" s="60"/>
      <c r="AD6" s="60"/>
      <c r="AE6" s="60"/>
      <c r="AF6" s="60"/>
      <c r="AG6" s="60"/>
      <c r="AH6" s="60"/>
      <c r="AI6" s="60"/>
      <c r="AJ6" s="60"/>
      <c r="AK6" s="60"/>
      <c r="AL6" s="60"/>
      <c r="AM6" s="60"/>
      <c r="AN6" s="60"/>
      <c r="AO6" s="60"/>
      <c r="AP6" s="60"/>
      <c r="AQ6" s="60"/>
      <c r="AR6" s="60"/>
      <c r="AS6" s="60"/>
      <c r="AT6" s="60"/>
      <c r="AU6" s="60"/>
      <c r="AV6" s="60"/>
      <c r="AW6" s="60"/>
    </row>
    <row r="7" spans="2:49" ht="18" customHeight="1" x14ac:dyDescent="0.25">
      <c r="B7" s="736" t="s">
        <v>313</v>
      </c>
      <c r="C7" s="42">
        <v>0.51511099999999999</v>
      </c>
      <c r="D7" s="42">
        <v>0.58132600000000001</v>
      </c>
      <c r="E7" s="58"/>
      <c r="F7" s="61"/>
      <c r="G7" s="9"/>
      <c r="H7" s="9"/>
      <c r="I7" s="60"/>
      <c r="U7" s="60"/>
      <c r="AD7" s="60"/>
      <c r="AE7" s="60"/>
      <c r="AF7" s="60"/>
      <c r="AG7" s="60"/>
      <c r="AH7" s="60"/>
      <c r="AI7" s="60"/>
      <c r="AJ7" s="60"/>
      <c r="AK7" s="60"/>
      <c r="AL7" s="60"/>
      <c r="AM7" s="60"/>
      <c r="AN7" s="60"/>
      <c r="AO7" s="60"/>
      <c r="AP7" s="60"/>
      <c r="AQ7" s="60"/>
      <c r="AR7" s="60"/>
      <c r="AS7" s="60"/>
      <c r="AT7" s="60"/>
      <c r="AU7" s="60"/>
      <c r="AV7" s="60"/>
      <c r="AW7" s="60"/>
    </row>
    <row r="8" spans="2:49" ht="18" customHeight="1" x14ac:dyDescent="0.25">
      <c r="B8" s="737" t="s">
        <v>12</v>
      </c>
      <c r="C8" s="66">
        <v>22</v>
      </c>
      <c r="D8" s="66">
        <v>21.6</v>
      </c>
      <c r="E8" s="58"/>
      <c r="F8" s="63"/>
      <c r="G8" s="9"/>
      <c r="H8" s="9"/>
      <c r="I8" s="60"/>
      <c r="U8" s="60"/>
      <c r="AD8" s="60"/>
      <c r="AE8" s="60"/>
      <c r="AF8" s="60"/>
      <c r="AG8" s="60"/>
      <c r="AH8" s="60"/>
      <c r="AI8" s="60"/>
      <c r="AJ8" s="60"/>
      <c r="AK8" s="60"/>
      <c r="AL8" s="60"/>
      <c r="AM8" s="60"/>
      <c r="AN8" s="60"/>
      <c r="AO8" s="60"/>
      <c r="AP8" s="60"/>
      <c r="AQ8" s="60"/>
      <c r="AR8" s="60"/>
      <c r="AS8" s="60"/>
      <c r="AT8" s="60"/>
      <c r="AU8" s="60"/>
      <c r="AV8" s="60"/>
      <c r="AW8" s="60"/>
    </row>
    <row r="9" spans="2:49" ht="18" customHeight="1" x14ac:dyDescent="0.25">
      <c r="B9" s="313"/>
      <c r="C9" s="52"/>
      <c r="D9" s="51"/>
      <c r="E9" s="58"/>
      <c r="F9" s="268"/>
      <c r="G9" s="9"/>
      <c r="H9" s="9"/>
      <c r="I9" s="60"/>
      <c r="U9" s="60"/>
      <c r="AD9" s="60"/>
      <c r="AE9" s="60"/>
      <c r="AF9" s="60"/>
      <c r="AG9" s="60"/>
      <c r="AH9" s="60"/>
      <c r="AI9" s="60"/>
      <c r="AJ9" s="60"/>
      <c r="AK9" s="60"/>
      <c r="AL9" s="60"/>
      <c r="AM9" s="60"/>
      <c r="AN9" s="60"/>
      <c r="AO9" s="60"/>
      <c r="AP9" s="60"/>
      <c r="AQ9" s="60"/>
      <c r="AR9" s="60"/>
      <c r="AS9" s="60"/>
      <c r="AT9" s="60"/>
      <c r="AU9" s="60"/>
      <c r="AV9" s="60"/>
      <c r="AW9" s="60"/>
    </row>
    <row r="10" spans="2:49" ht="18" customHeight="1" x14ac:dyDescent="0.25">
      <c r="B10" s="69"/>
      <c r="C10" s="44"/>
      <c r="D10" s="64"/>
      <c r="E10" s="60"/>
      <c r="I10" s="60"/>
      <c r="J10" s="268"/>
      <c r="K10" s="9"/>
      <c r="L10" s="9"/>
      <c r="M10" s="9"/>
      <c r="N10" s="9"/>
      <c r="O10" s="9"/>
      <c r="P10" s="9"/>
      <c r="Q10" s="9"/>
      <c r="R10" s="9"/>
      <c r="S10" s="9"/>
      <c r="T10" s="15"/>
      <c r="U10" s="60"/>
      <c r="AD10" s="60"/>
      <c r="AE10" s="60"/>
      <c r="AF10" s="60"/>
      <c r="AG10" s="60"/>
      <c r="AH10" s="60"/>
      <c r="AI10" s="60"/>
      <c r="AJ10" s="60"/>
      <c r="AK10" s="60"/>
      <c r="AL10" s="60"/>
      <c r="AM10" s="60"/>
      <c r="AN10" s="60"/>
      <c r="AO10" s="60"/>
      <c r="AP10" s="60"/>
      <c r="AQ10" s="60"/>
      <c r="AR10" s="60"/>
      <c r="AS10" s="60"/>
      <c r="AT10" s="60"/>
      <c r="AU10" s="60"/>
      <c r="AV10" s="60"/>
      <c r="AW10" s="60"/>
    </row>
    <row r="11" spans="2:49" ht="14.1" customHeight="1" x14ac:dyDescent="0.25">
      <c r="B11" s="60"/>
      <c r="C11" s="67"/>
      <c r="D11" s="270"/>
      <c r="E11" s="60"/>
      <c r="I11" s="60"/>
      <c r="J11" s="268"/>
      <c r="K11" s="9"/>
      <c r="L11" s="9"/>
      <c r="M11" s="9"/>
      <c r="N11" s="9"/>
      <c r="O11" s="9"/>
      <c r="P11" s="9"/>
      <c r="Q11" s="9"/>
      <c r="R11" s="9"/>
      <c r="S11" s="9"/>
      <c r="T11" s="15"/>
      <c r="U11" s="60"/>
      <c r="AD11" s="60"/>
      <c r="AE11" s="60"/>
      <c r="AF11" s="60"/>
      <c r="AG11" s="60"/>
      <c r="AH11" s="60"/>
      <c r="AI11" s="60"/>
      <c r="AJ11" s="60"/>
      <c r="AK11" s="60"/>
      <c r="AL11" s="60"/>
      <c r="AM11" s="60"/>
      <c r="AN11" s="60"/>
      <c r="AO11" s="60"/>
      <c r="AP11" s="60"/>
      <c r="AQ11" s="60"/>
      <c r="AR11" s="60"/>
      <c r="AS11" s="60"/>
      <c r="AT11" s="60"/>
      <c r="AU11" s="60"/>
      <c r="AV11" s="60"/>
      <c r="AW11" s="60"/>
    </row>
    <row r="12" spans="2:49" ht="14.1" customHeight="1" x14ac:dyDescent="0.25">
      <c r="B12" s="60"/>
      <c r="C12" s="67"/>
      <c r="D12" s="55"/>
      <c r="E12" s="60"/>
      <c r="I12" s="60"/>
      <c r="J12" s="268"/>
      <c r="K12" s="9"/>
      <c r="L12" s="9"/>
      <c r="M12" s="9"/>
      <c r="N12" s="9"/>
      <c r="O12" s="9"/>
      <c r="P12" s="9"/>
      <c r="Q12" s="9"/>
      <c r="R12" s="9"/>
      <c r="S12" s="9"/>
      <c r="T12" s="15"/>
      <c r="U12" s="60"/>
      <c r="AG12" s="60"/>
      <c r="AH12" s="60"/>
      <c r="AI12" s="60"/>
      <c r="AJ12" s="60"/>
      <c r="AK12" s="60"/>
      <c r="AL12" s="60"/>
      <c r="AM12" s="60"/>
      <c r="AN12" s="60"/>
      <c r="AO12" s="60"/>
      <c r="AP12" s="60"/>
      <c r="AQ12" s="60"/>
      <c r="AR12" s="60"/>
      <c r="AS12" s="60"/>
      <c r="AT12" s="60"/>
      <c r="AU12" s="60"/>
      <c r="AV12" s="60"/>
      <c r="AW12" s="60"/>
    </row>
    <row r="13" spans="2:49" x14ac:dyDescent="0.25">
      <c r="B13" s="60"/>
      <c r="C13" s="67"/>
      <c r="D13" s="55"/>
      <c r="E13" s="60"/>
      <c r="I13" s="60"/>
      <c r="U13" s="60"/>
      <c r="AG13" s="60"/>
      <c r="AH13" s="60"/>
      <c r="AI13" s="60"/>
      <c r="AJ13" s="60"/>
      <c r="AK13" s="60"/>
      <c r="AL13" s="60"/>
      <c r="AM13" s="60"/>
      <c r="AN13" s="60"/>
      <c r="AO13" s="60"/>
      <c r="AP13" s="60"/>
      <c r="AQ13" s="60"/>
      <c r="AR13" s="60"/>
      <c r="AS13" s="60"/>
      <c r="AT13" s="60"/>
      <c r="AU13" s="60"/>
      <c r="AV13" s="60"/>
      <c r="AW13" s="60"/>
    </row>
    <row r="14" spans="2:49" ht="18" customHeight="1" thickBot="1" x14ac:dyDescent="0.3">
      <c r="B14" s="60"/>
      <c r="C14" s="67"/>
      <c r="D14" s="55"/>
      <c r="E14" s="60"/>
      <c r="I14" s="60"/>
      <c r="U14" s="60"/>
      <c r="V14" s="1024"/>
      <c r="W14" s="1024"/>
      <c r="X14" s="1024"/>
      <c r="Y14" s="11"/>
      <c r="Z14" s="11"/>
      <c r="AA14" s="11"/>
      <c r="AB14" s="11"/>
      <c r="AC14" s="12"/>
      <c r="AD14" s="8"/>
      <c r="AE14" s="8"/>
      <c r="AF14" s="8"/>
      <c r="AG14" s="60"/>
      <c r="AH14" s="60"/>
      <c r="AI14" s="60"/>
      <c r="AJ14" s="60"/>
      <c r="AK14" s="60"/>
      <c r="AL14" s="60"/>
      <c r="AM14" s="60"/>
      <c r="AN14" s="60"/>
      <c r="AO14" s="60"/>
      <c r="AP14" s="60"/>
      <c r="AQ14" s="60"/>
      <c r="AR14" s="60"/>
      <c r="AS14" s="60"/>
      <c r="AT14" s="60"/>
      <c r="AU14" s="60"/>
      <c r="AV14" s="60"/>
      <c r="AW14" s="60"/>
    </row>
    <row r="15" spans="2:49" ht="18" customHeight="1" x14ac:dyDescent="0.25">
      <c r="B15" s="60"/>
      <c r="C15" s="67"/>
      <c r="D15" s="55"/>
      <c r="E15" s="60"/>
      <c r="I15" s="60"/>
      <c r="U15" s="60"/>
      <c r="V15" s="14"/>
      <c r="W15" s="14"/>
      <c r="X15" s="14"/>
      <c r="Y15" s="13"/>
      <c r="Z15" s="13"/>
      <c r="AA15" s="13"/>
      <c r="AB15" s="13"/>
      <c r="AC15" s="13"/>
      <c r="AD15" s="62"/>
      <c r="AE15" s="14"/>
      <c r="AF15" s="14"/>
      <c r="AG15" s="60"/>
      <c r="AH15" s="60"/>
      <c r="AI15" s="60"/>
      <c r="AJ15" s="60"/>
      <c r="AK15" s="60"/>
      <c r="AL15" s="60"/>
      <c r="AM15" s="60"/>
      <c r="AN15" s="60"/>
      <c r="AO15" s="60"/>
      <c r="AP15" s="60"/>
      <c r="AQ15" s="60"/>
      <c r="AR15" s="60"/>
      <c r="AS15" s="60"/>
      <c r="AT15" s="60"/>
      <c r="AU15" s="60"/>
      <c r="AV15" s="60"/>
      <c r="AW15" s="60"/>
    </row>
    <row r="16" spans="2:49" ht="18" customHeight="1" thickBot="1" x14ac:dyDescent="0.3">
      <c r="B16" s="60"/>
      <c r="C16" s="67"/>
      <c r="D16" s="55"/>
      <c r="E16" s="60"/>
      <c r="I16" s="60"/>
      <c r="U16" s="60"/>
      <c r="V16" s="61"/>
      <c r="W16" s="61"/>
      <c r="X16" s="61"/>
      <c r="Y16" s="1"/>
      <c r="Z16" s="1"/>
      <c r="AA16" s="1"/>
      <c r="AB16" s="1"/>
      <c r="AC16" s="269"/>
      <c r="AD16" s="61"/>
      <c r="AE16" s="61"/>
      <c r="AF16" s="61"/>
      <c r="AG16" s="60"/>
      <c r="AH16" s="60"/>
      <c r="AI16" s="60"/>
      <c r="AJ16" s="60"/>
      <c r="AK16" s="60"/>
      <c r="AL16" s="60"/>
      <c r="AM16" s="60"/>
      <c r="AN16" s="60"/>
      <c r="AO16" s="60"/>
      <c r="AP16" s="60"/>
      <c r="AQ16" s="60"/>
      <c r="AR16" s="60"/>
      <c r="AS16" s="60"/>
      <c r="AT16" s="60"/>
      <c r="AU16" s="60"/>
      <c r="AV16" s="60"/>
      <c r="AW16" s="60"/>
    </row>
    <row r="17" spans="2:49" s="74" customFormat="1" x14ac:dyDescent="0.25">
      <c r="B17" s="75"/>
    </row>
    <row r="18" spans="2:49" ht="18" customHeight="1" thickBot="1" x14ac:dyDescent="0.3">
      <c r="B18" s="60"/>
      <c r="C18" s="67"/>
      <c r="D18" s="55"/>
      <c r="E18" s="60"/>
      <c r="I18" s="60"/>
      <c r="U18" s="60"/>
      <c r="V18" s="684"/>
      <c r="W18" s="293"/>
      <c r="X18" s="293"/>
      <c r="Y18" s="6"/>
      <c r="Z18" s="6"/>
      <c r="AA18" s="6"/>
      <c r="AB18" s="6"/>
      <c r="AC18" s="58"/>
      <c r="AD18" s="293"/>
      <c r="AE18" s="293"/>
      <c r="AF18" s="293"/>
      <c r="AG18" s="60"/>
      <c r="AH18" s="60"/>
      <c r="AI18" s="60"/>
      <c r="AJ18" s="60"/>
      <c r="AK18" s="60"/>
      <c r="AL18" s="60"/>
      <c r="AM18" s="60"/>
      <c r="AN18" s="60"/>
      <c r="AO18" s="60"/>
      <c r="AP18" s="60"/>
      <c r="AQ18" s="60"/>
      <c r="AR18" s="60"/>
      <c r="AS18" s="60"/>
      <c r="AT18" s="60"/>
      <c r="AU18" s="60"/>
      <c r="AV18" s="60"/>
      <c r="AW18" s="60"/>
    </row>
    <row r="19" spans="2:49" ht="18" customHeight="1" thickBot="1" x14ac:dyDescent="0.3">
      <c r="B19" s="60"/>
      <c r="C19" s="67"/>
      <c r="D19" s="55"/>
      <c r="E19" s="60"/>
      <c r="I19" s="60"/>
      <c r="U19" s="60"/>
      <c r="V19" s="293"/>
      <c r="W19" s="293"/>
      <c r="X19" s="293"/>
      <c r="Y19" s="6"/>
      <c r="Z19" s="6"/>
      <c r="AA19" s="6"/>
      <c r="AB19" s="6"/>
      <c r="AC19" s="58"/>
      <c r="AD19" s="293"/>
      <c r="AE19" s="293"/>
      <c r="AF19" s="293"/>
      <c r="AG19" s="60"/>
      <c r="AH19" s="60"/>
      <c r="AI19" s="60"/>
      <c r="AJ19" s="60"/>
      <c r="AK19" s="60"/>
      <c r="AL19" s="60"/>
      <c r="AM19" s="60"/>
      <c r="AN19" s="60"/>
      <c r="AO19" s="60"/>
      <c r="AP19" s="60"/>
      <c r="AQ19" s="60"/>
      <c r="AR19" s="60"/>
      <c r="AS19" s="60"/>
      <c r="AT19" s="60"/>
      <c r="AU19" s="60"/>
      <c r="AV19" s="60"/>
      <c r="AW19" s="60"/>
    </row>
    <row r="20" spans="2:49" ht="18" customHeight="1" thickBot="1" x14ac:dyDescent="0.3">
      <c r="B20" s="60"/>
      <c r="C20" s="67"/>
      <c r="D20" s="55"/>
      <c r="E20" s="60"/>
      <c r="I20" s="60"/>
      <c r="U20" s="60"/>
      <c r="V20" s="293"/>
      <c r="W20" s="293"/>
      <c r="X20" s="293"/>
      <c r="Y20" s="6"/>
      <c r="Z20" s="6"/>
      <c r="AA20" s="6"/>
      <c r="AB20" s="6"/>
      <c r="AC20" s="58"/>
      <c r="AD20" s="268"/>
      <c r="AE20" s="293"/>
      <c r="AF20" s="293"/>
      <c r="AG20" s="60"/>
      <c r="AH20" s="60"/>
      <c r="AI20" s="60"/>
      <c r="AJ20" s="60"/>
      <c r="AK20" s="60"/>
      <c r="AL20" s="60"/>
      <c r="AM20" s="60"/>
      <c r="AN20" s="60"/>
      <c r="AO20" s="60"/>
      <c r="AP20" s="60"/>
      <c r="AQ20" s="60"/>
      <c r="AR20" s="60"/>
      <c r="AS20" s="60"/>
      <c r="AT20" s="60"/>
      <c r="AU20" s="60"/>
      <c r="AV20" s="60"/>
      <c r="AW20" s="60"/>
    </row>
    <row r="21" spans="2:49" ht="18" customHeight="1" thickBot="1" x14ac:dyDescent="0.3">
      <c r="B21" s="60"/>
      <c r="C21" s="67"/>
      <c r="D21" s="55"/>
      <c r="E21" s="60"/>
      <c r="I21" s="60"/>
      <c r="U21" s="60"/>
      <c r="V21" s="61"/>
      <c r="W21" s="684"/>
      <c r="X21" s="684"/>
      <c r="Y21" s="6"/>
      <c r="Z21" s="6"/>
      <c r="AA21" s="6"/>
      <c r="AB21" s="6"/>
      <c r="AC21" s="58"/>
      <c r="AD21" s="293"/>
      <c r="AE21" s="684"/>
      <c r="AF21" s="684"/>
      <c r="AG21" s="60"/>
      <c r="AH21" s="60"/>
      <c r="AI21" s="60"/>
      <c r="AJ21" s="60"/>
      <c r="AK21" s="60"/>
      <c r="AL21" s="60"/>
      <c r="AM21" s="60"/>
      <c r="AN21" s="60"/>
      <c r="AO21" s="60"/>
      <c r="AP21" s="60"/>
      <c r="AQ21" s="60"/>
      <c r="AR21" s="60"/>
      <c r="AS21" s="60"/>
      <c r="AT21" s="60"/>
      <c r="AU21" s="60"/>
      <c r="AV21" s="60"/>
      <c r="AW21" s="60"/>
    </row>
    <row r="22" spans="2:49" ht="18" customHeight="1" thickBot="1" x14ac:dyDescent="0.3">
      <c r="B22" s="60"/>
      <c r="C22" s="67"/>
      <c r="D22" s="55"/>
      <c r="E22" s="60"/>
      <c r="I22" s="60"/>
      <c r="U22" s="60"/>
      <c r="V22" s="293"/>
      <c r="W22" s="684"/>
      <c r="X22" s="684"/>
      <c r="Y22" s="6"/>
      <c r="Z22" s="6"/>
      <c r="AA22" s="6"/>
      <c r="AB22" s="6"/>
      <c r="AC22" s="58"/>
      <c r="AD22" s="293"/>
      <c r="AE22" s="684"/>
      <c r="AF22" s="684"/>
      <c r="AG22" s="60"/>
      <c r="AH22" s="60"/>
      <c r="AI22" s="60"/>
      <c r="AJ22" s="60"/>
      <c r="AK22" s="60"/>
      <c r="AL22" s="60"/>
      <c r="AM22" s="60"/>
      <c r="AN22" s="60"/>
      <c r="AO22" s="60"/>
      <c r="AP22" s="60"/>
      <c r="AQ22" s="60"/>
      <c r="AR22" s="60"/>
      <c r="AS22" s="60"/>
      <c r="AT22" s="60"/>
      <c r="AU22" s="60"/>
      <c r="AV22" s="60"/>
      <c r="AW22" s="60"/>
    </row>
    <row r="23" spans="2:49" ht="18" customHeight="1" thickBot="1" x14ac:dyDescent="0.3">
      <c r="B23" s="60"/>
      <c r="C23" s="67"/>
      <c r="D23" s="55"/>
      <c r="E23" s="60"/>
      <c r="I23" s="60"/>
      <c r="U23" s="60"/>
      <c r="V23" s="684"/>
      <c r="W23" s="684"/>
      <c r="X23" s="684"/>
      <c r="Y23" s="6"/>
      <c r="Z23" s="6"/>
      <c r="AA23" s="6"/>
      <c r="AB23" s="6"/>
      <c r="AC23" s="58"/>
      <c r="AD23" s="293"/>
      <c r="AE23" s="684"/>
      <c r="AF23" s="684"/>
      <c r="AG23" s="60"/>
      <c r="AH23" s="60"/>
      <c r="AI23" s="60"/>
      <c r="AJ23" s="60"/>
      <c r="AK23" s="60"/>
      <c r="AL23" s="60"/>
      <c r="AM23" s="60"/>
      <c r="AN23" s="60"/>
      <c r="AO23" s="60"/>
      <c r="AP23" s="60"/>
      <c r="AQ23" s="60"/>
      <c r="AR23" s="60"/>
      <c r="AS23" s="60"/>
      <c r="AT23" s="60"/>
      <c r="AU23" s="60"/>
      <c r="AV23" s="60"/>
      <c r="AW23" s="60"/>
    </row>
    <row r="24" spans="2:49" ht="18" customHeight="1" thickBot="1" x14ac:dyDescent="0.3">
      <c r="B24" s="60"/>
      <c r="C24" s="67"/>
      <c r="D24" s="55"/>
      <c r="E24" s="60"/>
      <c r="I24" s="60"/>
      <c r="U24" s="60"/>
      <c r="V24" s="293"/>
      <c r="W24" s="293"/>
      <c r="X24" s="293"/>
      <c r="Y24" s="6"/>
      <c r="Z24" s="6"/>
      <c r="AA24" s="6"/>
      <c r="AB24" s="6"/>
      <c r="AC24" s="58"/>
      <c r="AD24" s="268"/>
      <c r="AE24" s="268"/>
      <c r="AF24" s="268"/>
      <c r="AG24" s="60"/>
      <c r="AH24" s="60"/>
      <c r="AI24" s="60"/>
      <c r="AJ24" s="60"/>
      <c r="AK24" s="60"/>
      <c r="AL24" s="60"/>
      <c r="AM24" s="60"/>
      <c r="AN24" s="60"/>
      <c r="AO24" s="60"/>
      <c r="AP24" s="60"/>
      <c r="AQ24" s="60"/>
      <c r="AR24" s="60"/>
      <c r="AS24" s="60"/>
      <c r="AT24" s="60"/>
      <c r="AU24" s="60"/>
      <c r="AV24" s="60"/>
      <c r="AW24" s="60"/>
    </row>
    <row r="25" spans="2:49" ht="18" customHeight="1" thickBot="1" x14ac:dyDescent="0.3">
      <c r="B25" s="60"/>
      <c r="C25" s="67"/>
      <c r="D25" s="55"/>
      <c r="E25" s="60"/>
      <c r="I25" s="60"/>
      <c r="U25" s="60"/>
      <c r="V25" s="293"/>
      <c r="W25" s="293"/>
      <c r="X25" s="293"/>
      <c r="Y25" s="6"/>
      <c r="Z25" s="6"/>
      <c r="AA25" s="6"/>
      <c r="AB25" s="6"/>
      <c r="AC25" s="58"/>
      <c r="AD25" s="293"/>
      <c r="AE25" s="293"/>
      <c r="AF25" s="293"/>
      <c r="AG25" s="60"/>
      <c r="AH25" s="60"/>
      <c r="AI25" s="60"/>
      <c r="AJ25" s="60"/>
      <c r="AK25" s="60"/>
      <c r="AL25" s="60"/>
      <c r="AM25" s="60"/>
      <c r="AN25" s="60"/>
      <c r="AO25" s="60"/>
      <c r="AP25" s="60"/>
      <c r="AQ25" s="60"/>
      <c r="AR25" s="60"/>
      <c r="AS25" s="60"/>
      <c r="AT25" s="60"/>
      <c r="AU25" s="60"/>
      <c r="AV25" s="60"/>
      <c r="AW25" s="60"/>
    </row>
    <row r="26" spans="2:49" ht="18" customHeight="1" thickBot="1" x14ac:dyDescent="0.3">
      <c r="B26" s="60"/>
      <c r="C26" s="67"/>
      <c r="D26" s="55"/>
      <c r="E26" s="60"/>
      <c r="I26" s="60"/>
      <c r="U26" s="60"/>
      <c r="V26" s="61"/>
      <c r="W26" s="293"/>
      <c r="X26" s="293"/>
      <c r="Y26" s="6"/>
      <c r="Z26" s="6"/>
      <c r="AA26" s="6"/>
      <c r="AB26" s="6"/>
      <c r="AC26" s="58"/>
      <c r="AD26" s="293"/>
      <c r="AE26" s="293"/>
      <c r="AF26" s="293"/>
      <c r="AG26" s="60"/>
      <c r="AH26" s="60"/>
      <c r="AI26" s="60"/>
      <c r="AJ26" s="60"/>
      <c r="AK26" s="60"/>
      <c r="AL26" s="60"/>
      <c r="AM26" s="60"/>
      <c r="AN26" s="60"/>
      <c r="AO26" s="60"/>
      <c r="AP26" s="60"/>
      <c r="AQ26" s="60"/>
      <c r="AR26" s="60"/>
      <c r="AS26" s="60"/>
      <c r="AT26" s="60"/>
      <c r="AU26" s="60"/>
      <c r="AV26" s="60"/>
      <c r="AW26" s="60"/>
    </row>
    <row r="27" spans="2:49" ht="18" customHeight="1" x14ac:dyDescent="0.25">
      <c r="B27" s="60"/>
      <c r="C27" s="67"/>
      <c r="D27" s="55"/>
      <c r="E27" s="60"/>
      <c r="I27" s="60"/>
      <c r="U27" s="60"/>
      <c r="V27" s="293"/>
      <c r="W27" s="293"/>
      <c r="X27" s="293"/>
      <c r="AD27" s="293"/>
      <c r="AE27" s="293"/>
      <c r="AF27" s="293"/>
      <c r="AG27" s="60"/>
      <c r="AH27" s="60"/>
      <c r="AI27" s="60"/>
      <c r="AJ27" s="60"/>
      <c r="AK27" s="60"/>
      <c r="AL27" s="60"/>
      <c r="AM27" s="60"/>
      <c r="AN27" s="60"/>
      <c r="AO27" s="60"/>
      <c r="AP27" s="60"/>
      <c r="AQ27" s="60"/>
      <c r="AR27" s="60"/>
      <c r="AS27" s="60"/>
      <c r="AT27" s="60"/>
      <c r="AU27" s="60"/>
      <c r="AV27" s="60"/>
      <c r="AW27" s="60"/>
    </row>
    <row r="28" spans="2:49" ht="18" customHeight="1" x14ac:dyDescent="0.25">
      <c r="B28" s="60"/>
      <c r="C28" s="67"/>
      <c r="D28" s="55"/>
      <c r="E28" s="60"/>
      <c r="I28" s="60"/>
      <c r="U28" s="60"/>
      <c r="V28" s="684"/>
      <c r="W28" s="684"/>
      <c r="X28" s="684"/>
      <c r="Y28" s="4"/>
      <c r="Z28" s="4"/>
      <c r="AA28" s="4"/>
      <c r="AB28" s="4"/>
      <c r="AG28" s="60"/>
      <c r="AH28" s="60"/>
      <c r="AI28" s="60"/>
      <c r="AJ28" s="60"/>
      <c r="AK28" s="60"/>
      <c r="AL28" s="60"/>
      <c r="AM28" s="60"/>
      <c r="AN28" s="60"/>
      <c r="AO28" s="60"/>
      <c r="AP28" s="60"/>
      <c r="AQ28" s="60"/>
      <c r="AR28" s="60"/>
      <c r="AS28" s="60"/>
      <c r="AT28" s="60"/>
      <c r="AU28" s="60"/>
      <c r="AV28" s="60"/>
      <c r="AW28" s="60"/>
    </row>
    <row r="29" spans="2:49" ht="18" customHeight="1" x14ac:dyDescent="0.25">
      <c r="B29" s="60"/>
      <c r="C29" s="67"/>
      <c r="D29" s="55"/>
      <c r="E29" s="60"/>
      <c r="I29" s="60"/>
      <c r="U29" s="60"/>
      <c r="V29" s="293"/>
      <c r="W29" s="684"/>
      <c r="X29" s="684"/>
      <c r="Y29" s="4"/>
      <c r="Z29" s="4"/>
      <c r="AA29" s="4"/>
      <c r="AB29" s="4"/>
      <c r="AG29" s="60"/>
      <c r="AR29" s="60"/>
      <c r="AS29" s="60"/>
      <c r="AT29" s="60"/>
      <c r="AU29" s="60"/>
      <c r="AV29" s="60"/>
      <c r="AW29" s="60"/>
    </row>
    <row r="30" spans="2:49" ht="18" customHeight="1" x14ac:dyDescent="0.25">
      <c r="B30" s="60"/>
      <c r="C30" s="67"/>
      <c r="D30" s="55"/>
      <c r="E30" s="60"/>
      <c r="I30" s="60"/>
      <c r="U30" s="60"/>
      <c r="V30" s="293"/>
      <c r="W30" s="684"/>
      <c r="X30" s="684"/>
      <c r="Y30" s="4"/>
      <c r="Z30" s="4"/>
      <c r="AA30" s="4"/>
      <c r="AB30" s="4"/>
      <c r="AD30" s="60"/>
      <c r="AE30" s="60"/>
      <c r="AF30" s="60"/>
      <c r="AG30" s="60"/>
      <c r="AI30" s="8"/>
      <c r="AJ30" s="8"/>
      <c r="AK30" s="8"/>
      <c r="AL30" s="8"/>
      <c r="AM30" s="8"/>
      <c r="AN30" s="8"/>
      <c r="AO30" s="8"/>
      <c r="AP30" s="8"/>
      <c r="AQ30" s="8"/>
      <c r="AR30" s="60"/>
      <c r="AS30" s="60"/>
      <c r="AT30" s="60"/>
      <c r="AU30" s="60"/>
      <c r="AV30" s="60"/>
      <c r="AW30" s="60"/>
    </row>
    <row r="31" spans="2:49" ht="18" customHeight="1" x14ac:dyDescent="0.25">
      <c r="B31" s="60"/>
      <c r="C31" s="67"/>
      <c r="D31" s="55"/>
      <c r="E31" s="60"/>
      <c r="I31" s="60"/>
      <c r="U31" s="60"/>
      <c r="V31" s="268"/>
      <c r="W31" s="293"/>
      <c r="X31" s="293"/>
      <c r="Y31" s="4"/>
      <c r="Z31" s="4"/>
      <c r="AA31" s="4"/>
      <c r="AB31" s="4"/>
      <c r="AD31" s="60"/>
      <c r="AE31" s="60"/>
      <c r="AF31" s="60"/>
      <c r="AG31" s="60"/>
      <c r="AI31" s="605"/>
      <c r="AJ31" s="605"/>
      <c r="AK31" s="605"/>
      <c r="AL31" s="605"/>
      <c r="AM31" s="605"/>
      <c r="AN31" s="605"/>
      <c r="AO31" s="605"/>
      <c r="AP31" s="605"/>
      <c r="AQ31" s="605"/>
      <c r="AR31" s="60"/>
      <c r="AS31" s="60"/>
      <c r="AT31" s="60"/>
      <c r="AU31" s="60"/>
      <c r="AV31" s="60"/>
      <c r="AW31" s="60"/>
    </row>
    <row r="32" spans="2:49" ht="18" customHeight="1" x14ac:dyDescent="0.25">
      <c r="B32" s="60"/>
      <c r="C32" s="67"/>
      <c r="D32" s="55"/>
      <c r="E32" s="60"/>
      <c r="I32" s="60"/>
      <c r="U32" s="60"/>
      <c r="V32" s="293"/>
      <c r="W32" s="293"/>
      <c r="X32" s="293"/>
      <c r="AD32" s="60"/>
      <c r="AE32" s="60"/>
      <c r="AF32" s="60"/>
      <c r="AG32" s="60"/>
      <c r="AI32" s="2"/>
      <c r="AJ32" s="9"/>
      <c r="AK32" s="9"/>
      <c r="AL32" s="9"/>
      <c r="AM32" s="9"/>
      <c r="AN32" s="9"/>
      <c r="AO32" s="9"/>
      <c r="AP32" s="9"/>
      <c r="AQ32" s="9"/>
      <c r="AR32" s="60"/>
      <c r="AS32" s="60"/>
      <c r="AT32" s="60"/>
      <c r="AU32" s="60"/>
      <c r="AV32" s="60"/>
      <c r="AW32" s="60"/>
    </row>
    <row r="33" spans="2:49" ht="18" customHeight="1" x14ac:dyDescent="0.25">
      <c r="B33" s="60"/>
      <c r="C33" s="67"/>
      <c r="D33" s="55"/>
      <c r="E33" s="60"/>
      <c r="I33" s="60"/>
      <c r="U33" s="60"/>
      <c r="V33" s="684"/>
      <c r="W33" s="293"/>
      <c r="X33" s="293"/>
      <c r="AD33" s="60"/>
      <c r="AE33" s="60"/>
      <c r="AF33" s="60"/>
      <c r="AG33" s="60"/>
      <c r="AI33" s="10"/>
      <c r="AJ33" s="9"/>
      <c r="AK33" s="9"/>
      <c r="AL33" s="9"/>
      <c r="AM33" s="9"/>
      <c r="AN33" s="9"/>
      <c r="AO33" s="9"/>
      <c r="AP33" s="9"/>
      <c r="AQ33" s="9"/>
      <c r="AR33" s="60"/>
      <c r="AS33" s="60"/>
      <c r="AT33" s="60"/>
      <c r="AU33" s="60"/>
      <c r="AV33" s="60"/>
      <c r="AW33" s="60"/>
    </row>
    <row r="34" spans="2:49" ht="18" customHeight="1" x14ac:dyDescent="0.25">
      <c r="B34" s="60"/>
      <c r="C34" s="67"/>
      <c r="D34" s="55"/>
      <c r="E34" s="60"/>
      <c r="I34" s="60"/>
      <c r="U34" s="60"/>
      <c r="V34" s="293"/>
      <c r="W34" s="293"/>
      <c r="X34" s="293"/>
      <c r="AD34" s="60"/>
      <c r="AE34" s="60"/>
      <c r="AF34" s="60"/>
      <c r="AG34" s="60"/>
      <c r="AI34" s="10"/>
      <c r="AJ34" s="9"/>
      <c r="AK34" s="9"/>
      <c r="AL34" s="9"/>
      <c r="AM34" s="9"/>
      <c r="AN34" s="9"/>
      <c r="AO34" s="9"/>
      <c r="AP34" s="9"/>
      <c r="AQ34" s="9"/>
      <c r="AR34" s="60"/>
      <c r="AS34" s="60"/>
      <c r="AT34" s="60"/>
      <c r="AU34" s="60"/>
      <c r="AV34" s="60"/>
      <c r="AW34" s="60"/>
    </row>
    <row r="35" spans="2:49" ht="18" customHeight="1" x14ac:dyDescent="0.25">
      <c r="B35" s="60"/>
      <c r="C35" s="67"/>
      <c r="D35" s="55"/>
      <c r="E35" s="60"/>
      <c r="I35" s="60"/>
      <c r="U35" s="60"/>
      <c r="V35" s="293"/>
      <c r="W35" s="293"/>
      <c r="X35" s="293"/>
      <c r="AD35" s="60"/>
      <c r="AE35" s="60"/>
      <c r="AF35" s="60"/>
      <c r="AG35" s="60"/>
      <c r="AI35" s="2"/>
      <c r="AJ35" s="9"/>
      <c r="AK35" s="9"/>
      <c r="AL35" s="9"/>
      <c r="AM35" s="268"/>
      <c r="AN35" s="9"/>
      <c r="AO35" s="9"/>
      <c r="AP35" s="9"/>
      <c r="AQ35" s="268"/>
      <c r="AR35" s="60"/>
      <c r="AS35" s="60"/>
      <c r="AT35" s="60"/>
      <c r="AU35" s="60"/>
      <c r="AV35" s="60"/>
      <c r="AW35" s="60"/>
    </row>
    <row r="36" spans="2:49" ht="18" customHeight="1" x14ac:dyDescent="0.25">
      <c r="B36" s="60"/>
      <c r="C36" s="67"/>
      <c r="D36" s="55"/>
      <c r="E36" s="60"/>
      <c r="I36" s="60"/>
      <c r="U36" s="60"/>
      <c r="AD36" s="60"/>
      <c r="AE36" s="60"/>
      <c r="AF36" s="60"/>
      <c r="AG36" s="60"/>
      <c r="AI36" s="2"/>
      <c r="AJ36" s="9"/>
      <c r="AK36" s="9"/>
      <c r="AL36" s="9"/>
      <c r="AM36" s="268"/>
      <c r="AN36" s="9"/>
      <c r="AO36" s="9"/>
      <c r="AP36" s="9"/>
      <c r="AQ36" s="268"/>
      <c r="AR36" s="60"/>
      <c r="AS36" s="60"/>
      <c r="AT36" s="60"/>
      <c r="AU36" s="60"/>
      <c r="AV36" s="60"/>
      <c r="AW36" s="60"/>
    </row>
    <row r="37" spans="2:49" ht="18" customHeight="1" x14ac:dyDescent="0.25">
      <c r="B37" s="60"/>
      <c r="C37" s="67"/>
      <c r="D37" s="55"/>
      <c r="E37" s="60"/>
      <c r="I37" s="60"/>
      <c r="U37" s="60"/>
      <c r="AD37" s="60"/>
      <c r="AE37" s="60"/>
      <c r="AF37" s="60"/>
      <c r="AG37" s="60"/>
      <c r="AI37" s="10"/>
      <c r="AJ37" s="9"/>
      <c r="AK37" s="9"/>
      <c r="AL37" s="9"/>
      <c r="AM37" s="268"/>
      <c r="AN37" s="9"/>
      <c r="AO37" s="9"/>
      <c r="AP37" s="9"/>
      <c r="AQ37" s="268"/>
      <c r="AR37" s="60"/>
      <c r="AS37" s="60"/>
      <c r="AT37" s="60"/>
      <c r="AU37" s="60"/>
      <c r="AV37" s="60"/>
      <c r="AW37" s="60"/>
    </row>
    <row r="38" spans="2:49" ht="18" customHeight="1" x14ac:dyDescent="0.25">
      <c r="B38" s="60"/>
      <c r="C38" s="67"/>
      <c r="D38" s="55"/>
      <c r="E38" s="60"/>
      <c r="I38" s="60"/>
      <c r="U38" s="60"/>
      <c r="AD38" s="60"/>
      <c r="AE38" s="60"/>
      <c r="AF38" s="60"/>
      <c r="AG38" s="60"/>
      <c r="AI38" s="2"/>
      <c r="AJ38" s="9"/>
      <c r="AK38" s="9"/>
      <c r="AL38" s="9"/>
      <c r="AM38" s="268"/>
      <c r="AN38" s="9"/>
      <c r="AO38" s="9"/>
      <c r="AP38" s="9"/>
      <c r="AQ38" s="268"/>
      <c r="AR38" s="60"/>
      <c r="AS38" s="60"/>
      <c r="AT38" s="60"/>
      <c r="AU38" s="60"/>
      <c r="AV38" s="60"/>
      <c r="AW38" s="60"/>
    </row>
    <row r="39" spans="2:49" x14ac:dyDescent="0.25">
      <c r="B39" s="60"/>
      <c r="C39" s="67"/>
      <c r="D39" s="55"/>
      <c r="E39" s="60"/>
      <c r="I39" s="60"/>
      <c r="U39" s="60"/>
      <c r="AD39" s="60"/>
      <c r="AE39" s="60"/>
      <c r="AF39" s="60"/>
      <c r="AG39" s="60"/>
      <c r="AR39" s="60"/>
      <c r="AS39" s="60"/>
      <c r="AT39" s="60"/>
      <c r="AU39" s="60"/>
      <c r="AV39" s="60"/>
      <c r="AW39" s="60"/>
    </row>
    <row r="40" spans="2:49" x14ac:dyDescent="0.25">
      <c r="B40" s="60"/>
      <c r="C40" s="67"/>
      <c r="D40" s="55"/>
      <c r="E40" s="60"/>
      <c r="I40" s="60"/>
      <c r="U40" s="60"/>
      <c r="AD40" s="60"/>
      <c r="AE40" s="60"/>
      <c r="AF40" s="60"/>
      <c r="AG40" s="60"/>
      <c r="AR40" s="60"/>
      <c r="AS40" s="60"/>
      <c r="AT40" s="60"/>
      <c r="AU40" s="60"/>
      <c r="AV40" s="60"/>
      <c r="AW40" s="60"/>
    </row>
    <row r="41" spans="2:49" x14ac:dyDescent="0.25">
      <c r="B41" s="60"/>
      <c r="C41" s="67"/>
      <c r="D41" s="55"/>
      <c r="E41" s="60"/>
      <c r="I41" s="60"/>
      <c r="U41" s="60"/>
      <c r="AD41" s="60"/>
      <c r="AE41" s="60"/>
      <c r="AF41" s="60"/>
      <c r="AG41" s="60"/>
      <c r="AR41" s="60"/>
      <c r="AS41" s="60"/>
      <c r="AT41" s="60"/>
      <c r="AU41" s="60"/>
      <c r="AV41" s="60"/>
      <c r="AW41" s="60"/>
    </row>
    <row r="42" spans="2:49" x14ac:dyDescent="0.25">
      <c r="B42" s="60"/>
      <c r="C42" s="67"/>
      <c r="D42" s="55"/>
      <c r="E42" s="60"/>
      <c r="I42" s="60"/>
      <c r="U42" s="60"/>
      <c r="AD42" s="60"/>
      <c r="AE42" s="60"/>
      <c r="AF42" s="60"/>
      <c r="AG42" s="60"/>
      <c r="AR42" s="60"/>
      <c r="AS42" s="60"/>
      <c r="AT42" s="60"/>
      <c r="AU42" s="60"/>
      <c r="AV42" s="60"/>
      <c r="AW42" s="60"/>
    </row>
    <row r="43" spans="2:49" x14ac:dyDescent="0.25">
      <c r="B43" s="60"/>
      <c r="C43" s="67"/>
      <c r="D43" s="55"/>
      <c r="E43" s="60"/>
      <c r="I43" s="60"/>
      <c r="U43" s="60"/>
      <c r="AD43" s="60"/>
      <c r="AE43" s="60"/>
      <c r="AF43" s="60"/>
      <c r="AG43" s="60"/>
      <c r="AR43" s="60"/>
      <c r="AS43" s="60"/>
      <c r="AT43" s="60"/>
      <c r="AU43" s="60"/>
      <c r="AV43" s="60"/>
      <c r="AW43" s="60"/>
    </row>
    <row r="44" spans="2:49" x14ac:dyDescent="0.25">
      <c r="B44" s="60"/>
      <c r="C44" s="67"/>
      <c r="D44" s="55"/>
      <c r="E44" s="60"/>
      <c r="I44" s="60"/>
      <c r="U44" s="60"/>
      <c r="AD44" s="60"/>
      <c r="AE44" s="60"/>
      <c r="AF44" s="60"/>
      <c r="AG44" s="60"/>
      <c r="AR44" s="60"/>
      <c r="AS44" s="60"/>
      <c r="AT44" s="60"/>
      <c r="AU44" s="60"/>
      <c r="AV44" s="60"/>
      <c r="AW44" s="60"/>
    </row>
    <row r="45" spans="2:49" ht="118.5" customHeight="1" x14ac:dyDescent="0.25">
      <c r="B45" s="60"/>
      <c r="C45" s="67"/>
      <c r="D45" s="55"/>
      <c r="E45" s="60"/>
      <c r="I45" s="60"/>
      <c r="U45" s="60"/>
      <c r="AD45" s="60"/>
      <c r="AE45" s="60"/>
      <c r="AF45" s="60"/>
      <c r="AG45" s="60"/>
      <c r="AH45" s="60"/>
      <c r="AI45" s="60"/>
      <c r="AJ45" s="60"/>
      <c r="AK45" s="60"/>
      <c r="AL45" s="60"/>
      <c r="AM45" s="60"/>
      <c r="AN45" s="60"/>
      <c r="AO45" s="60"/>
      <c r="AP45" s="60"/>
      <c r="AQ45" s="60"/>
      <c r="AR45" s="60"/>
      <c r="AS45" s="60"/>
      <c r="AT45" s="60"/>
      <c r="AU45" s="60"/>
      <c r="AV45" s="60"/>
      <c r="AW45" s="60"/>
    </row>
    <row r="46" spans="2:49" x14ac:dyDescent="0.25">
      <c r="B46" s="60"/>
      <c r="C46" s="67"/>
      <c r="D46" s="55"/>
      <c r="E46" s="60"/>
      <c r="I46" s="60"/>
      <c r="U46" s="60"/>
      <c r="AD46" s="60"/>
      <c r="AE46" s="60"/>
      <c r="AF46" s="60"/>
      <c r="AG46" s="60"/>
      <c r="AH46" s="60"/>
      <c r="AI46" s="60"/>
      <c r="AJ46" s="60"/>
      <c r="AK46" s="60"/>
      <c r="AL46" s="60"/>
      <c r="AM46" s="60"/>
      <c r="AN46" s="60"/>
      <c r="AO46" s="60"/>
      <c r="AP46" s="60"/>
      <c r="AQ46" s="60"/>
      <c r="AR46" s="60"/>
      <c r="AS46" s="60"/>
      <c r="AT46" s="60"/>
      <c r="AU46" s="60"/>
      <c r="AV46" s="60"/>
      <c r="AW46" s="60"/>
    </row>
    <row r="47" spans="2:49" ht="15" customHeight="1" x14ac:dyDescent="0.25">
      <c r="B47" s="60"/>
      <c r="C47" s="67"/>
      <c r="D47" s="55"/>
      <c r="E47" s="60"/>
      <c r="I47" s="60"/>
      <c r="U47" s="60"/>
      <c r="AD47" s="60"/>
      <c r="AE47" s="60"/>
      <c r="AF47" s="60"/>
      <c r="AG47" s="60"/>
      <c r="AH47" s="60"/>
      <c r="AI47" s="60"/>
      <c r="AJ47" s="60"/>
      <c r="AK47" s="60"/>
      <c r="AL47" s="60"/>
      <c r="AM47" s="60"/>
      <c r="AN47" s="60"/>
      <c r="AO47" s="60"/>
      <c r="AP47" s="60"/>
      <c r="AQ47" s="60"/>
      <c r="AR47" s="60"/>
      <c r="AS47" s="60"/>
      <c r="AT47" s="60"/>
      <c r="AU47" s="60"/>
      <c r="AV47" s="60"/>
      <c r="AW47" s="60"/>
    </row>
    <row r="48" spans="2:49" ht="15" customHeight="1" x14ac:dyDescent="0.25">
      <c r="B48" s="60"/>
      <c r="C48" s="67"/>
      <c r="D48" s="55"/>
      <c r="E48" s="60"/>
      <c r="I48" s="60"/>
      <c r="U48" s="60"/>
      <c r="AD48" s="60"/>
      <c r="AE48" s="60"/>
      <c r="AF48" s="60"/>
      <c r="AG48" s="60"/>
      <c r="AH48" s="60"/>
      <c r="AI48" s="60"/>
      <c r="AJ48" s="60"/>
      <c r="AK48" s="60"/>
      <c r="AL48" s="60"/>
      <c r="AM48" s="60"/>
      <c r="AN48" s="60"/>
      <c r="AO48" s="60"/>
      <c r="AP48" s="60"/>
      <c r="AQ48" s="60"/>
      <c r="AR48" s="60"/>
      <c r="AS48" s="60"/>
      <c r="AT48" s="60"/>
      <c r="AU48" s="60"/>
      <c r="AV48" s="60"/>
      <c r="AW48" s="60"/>
    </row>
    <row r="49" spans="2:49" ht="15" customHeight="1" x14ac:dyDescent="0.25">
      <c r="B49" s="60"/>
      <c r="C49" s="67"/>
      <c r="D49" s="55"/>
      <c r="E49" s="60"/>
      <c r="I49" s="60"/>
      <c r="U49" s="60"/>
      <c r="AD49" s="60"/>
      <c r="AE49" s="60"/>
      <c r="AF49" s="60"/>
      <c r="AG49" s="60"/>
      <c r="AH49" s="60"/>
      <c r="AI49" s="60"/>
      <c r="AJ49" s="60"/>
      <c r="AK49" s="60"/>
      <c r="AL49" s="60"/>
      <c r="AM49" s="60"/>
      <c r="AN49" s="60"/>
      <c r="AO49" s="60"/>
      <c r="AP49" s="60"/>
      <c r="AQ49" s="60"/>
      <c r="AR49" s="60"/>
      <c r="AS49" s="60"/>
      <c r="AT49" s="60"/>
      <c r="AU49" s="60"/>
      <c r="AV49" s="60"/>
      <c r="AW49" s="60"/>
    </row>
    <row r="50" spans="2:49" ht="15" customHeight="1" x14ac:dyDescent="0.25">
      <c r="B50" s="60"/>
      <c r="C50" s="67"/>
      <c r="D50" s="55"/>
      <c r="E50" s="60"/>
      <c r="I50" s="60"/>
      <c r="U50" s="60"/>
      <c r="AD50" s="60"/>
      <c r="AE50" s="60"/>
      <c r="AF50" s="60"/>
      <c r="AG50" s="60"/>
      <c r="AH50" s="60"/>
      <c r="AI50" s="60"/>
      <c r="AJ50" s="60"/>
      <c r="AK50" s="60"/>
      <c r="AL50" s="60"/>
      <c r="AM50" s="60"/>
      <c r="AN50" s="60"/>
      <c r="AO50" s="60"/>
      <c r="AP50" s="60"/>
    </row>
    <row r="51" spans="2:49" ht="15" customHeight="1" x14ac:dyDescent="0.25">
      <c r="B51" s="60"/>
      <c r="C51" s="67"/>
      <c r="D51" s="55"/>
      <c r="E51" s="60"/>
      <c r="I51" s="60"/>
      <c r="U51" s="60"/>
      <c r="AD51" s="60"/>
      <c r="AE51" s="60"/>
      <c r="AF51" s="60"/>
      <c r="AG51" s="60"/>
      <c r="AH51" s="60"/>
      <c r="AI51" s="60"/>
      <c r="AJ51" s="60"/>
      <c r="AK51" s="60"/>
      <c r="AL51" s="60"/>
      <c r="AM51" s="60"/>
      <c r="AN51" s="60"/>
      <c r="AO51" s="60"/>
      <c r="AP51" s="60"/>
    </row>
    <row r="52" spans="2:49" ht="15" customHeight="1" x14ac:dyDescent="0.25">
      <c r="B52" s="60"/>
      <c r="C52" s="67"/>
      <c r="D52" s="55"/>
      <c r="E52" s="60"/>
      <c r="I52" s="60"/>
      <c r="U52" s="60"/>
      <c r="AD52" s="60"/>
      <c r="AE52" s="60"/>
      <c r="AF52" s="60"/>
      <c r="AG52" s="60"/>
      <c r="AH52" s="60"/>
      <c r="AI52" s="60"/>
      <c r="AJ52" s="60"/>
      <c r="AK52" s="60"/>
      <c r="AL52" s="60"/>
      <c r="AM52" s="60"/>
      <c r="AN52" s="60"/>
      <c r="AO52" s="60"/>
      <c r="AP52" s="60"/>
    </row>
    <row r="53" spans="2:49" ht="15" customHeight="1" x14ac:dyDescent="0.25">
      <c r="B53" s="60"/>
      <c r="C53" s="67"/>
      <c r="D53" s="55"/>
      <c r="E53" s="60"/>
      <c r="I53" s="60"/>
      <c r="U53" s="60"/>
      <c r="AD53" s="60"/>
      <c r="AE53" s="60"/>
      <c r="AF53" s="60"/>
      <c r="AG53" s="60"/>
      <c r="AH53" s="60"/>
      <c r="AI53" s="60"/>
      <c r="AJ53" s="60"/>
      <c r="AK53" s="60"/>
      <c r="AL53" s="60"/>
      <c r="AM53" s="60"/>
      <c r="AN53" s="60"/>
      <c r="AO53" s="60"/>
      <c r="AP53" s="60"/>
    </row>
    <row r="54" spans="2:49" x14ac:dyDescent="0.25">
      <c r="B54" s="60"/>
      <c r="C54" s="67"/>
      <c r="D54" s="55"/>
      <c r="E54" s="60"/>
      <c r="I54" s="60"/>
      <c r="U54" s="60"/>
      <c r="AD54" s="60"/>
      <c r="AE54" s="60"/>
      <c r="AF54" s="60"/>
      <c r="AG54" s="60"/>
      <c r="AH54" s="60"/>
      <c r="AI54" s="60"/>
      <c r="AJ54" s="60"/>
      <c r="AK54" s="60"/>
      <c r="AL54" s="60"/>
      <c r="AM54" s="60"/>
      <c r="AN54" s="60"/>
      <c r="AO54" s="60"/>
      <c r="AP54" s="60"/>
    </row>
    <row r="55" spans="2:49" x14ac:dyDescent="0.25">
      <c r="B55" s="60"/>
      <c r="C55" s="67"/>
      <c r="D55" s="55"/>
      <c r="E55" s="60"/>
      <c r="I55" s="60"/>
      <c r="U55" s="60"/>
      <c r="AD55" s="60"/>
      <c r="AE55" s="60"/>
      <c r="AF55" s="60"/>
      <c r="AG55" s="60"/>
      <c r="AH55" s="60"/>
      <c r="AI55" s="60"/>
      <c r="AJ55" s="60"/>
      <c r="AK55" s="60"/>
      <c r="AL55" s="60"/>
      <c r="AM55" s="60"/>
      <c r="AN55" s="60"/>
      <c r="AO55" s="60"/>
      <c r="AP55" s="60"/>
    </row>
    <row r="56" spans="2:49" x14ac:dyDescent="0.25">
      <c r="B56" s="60"/>
      <c r="C56" s="67"/>
      <c r="D56" s="55"/>
      <c r="E56" s="60"/>
      <c r="I56" s="60"/>
      <c r="U56" s="60"/>
      <c r="AD56" s="60"/>
      <c r="AE56" s="60"/>
      <c r="AF56" s="60"/>
      <c r="AG56" s="60"/>
      <c r="AH56" s="60"/>
      <c r="AI56" s="60"/>
      <c r="AJ56" s="60"/>
      <c r="AK56" s="60"/>
      <c r="AL56" s="60"/>
      <c r="AM56" s="60"/>
      <c r="AN56" s="60"/>
      <c r="AO56" s="60"/>
      <c r="AP56" s="60"/>
    </row>
    <row r="57" spans="2:49" x14ac:dyDescent="0.25">
      <c r="B57" s="60"/>
      <c r="C57" s="67"/>
      <c r="D57" s="55"/>
      <c r="E57" s="60"/>
      <c r="I57" s="60"/>
      <c r="U57" s="60"/>
      <c r="AD57" s="60"/>
      <c r="AE57" s="60"/>
      <c r="AF57" s="60"/>
      <c r="AG57" s="60"/>
      <c r="AH57" s="60"/>
      <c r="AI57" s="60"/>
      <c r="AJ57" s="60"/>
      <c r="AK57" s="60"/>
      <c r="AL57" s="60"/>
      <c r="AM57" s="60"/>
      <c r="AN57" s="60"/>
      <c r="AO57" s="60"/>
      <c r="AP57" s="60"/>
    </row>
    <row r="58" spans="2:49" x14ac:dyDescent="0.25">
      <c r="B58" s="60"/>
      <c r="C58" s="67"/>
      <c r="D58" s="55"/>
      <c r="E58" s="60"/>
      <c r="I58" s="60"/>
      <c r="U58" s="60"/>
      <c r="AD58" s="60"/>
      <c r="AE58" s="60"/>
      <c r="AF58" s="60"/>
      <c r="AG58" s="60"/>
      <c r="AH58" s="60"/>
      <c r="AI58" s="60"/>
      <c r="AJ58" s="60"/>
      <c r="AK58" s="60"/>
      <c r="AL58" s="60"/>
      <c r="AM58" s="60"/>
      <c r="AN58" s="60"/>
      <c r="AO58" s="60"/>
      <c r="AP58" s="60"/>
    </row>
    <row r="59" spans="2:49" x14ac:dyDescent="0.25">
      <c r="B59" s="60"/>
      <c r="C59" s="67"/>
      <c r="D59" s="55"/>
      <c r="E59" s="60"/>
      <c r="I59" s="60"/>
      <c r="U59" s="60"/>
      <c r="AD59" s="60"/>
      <c r="AE59" s="60"/>
      <c r="AF59" s="60"/>
      <c r="AG59" s="60"/>
      <c r="AH59" s="60"/>
      <c r="AI59" s="60"/>
      <c r="AJ59" s="60"/>
      <c r="AK59" s="60"/>
      <c r="AL59" s="60"/>
      <c r="AM59" s="60"/>
      <c r="AN59" s="60"/>
      <c r="AO59" s="60"/>
      <c r="AP59" s="60"/>
    </row>
    <row r="60" spans="2:49" x14ac:dyDescent="0.25">
      <c r="B60" s="60"/>
      <c r="C60" s="67"/>
      <c r="D60" s="55"/>
      <c r="E60" s="60"/>
      <c r="I60" s="60"/>
      <c r="U60" s="60"/>
      <c r="AD60" s="60"/>
      <c r="AE60" s="60"/>
      <c r="AF60" s="60"/>
      <c r="AG60" s="60"/>
      <c r="AH60" s="60"/>
      <c r="AI60" s="60"/>
      <c r="AJ60" s="60"/>
      <c r="AK60" s="60"/>
      <c r="AL60" s="60"/>
      <c r="AM60" s="60"/>
      <c r="AN60" s="60"/>
      <c r="AO60" s="60"/>
      <c r="AP60" s="60"/>
    </row>
    <row r="61" spans="2:49" x14ac:dyDescent="0.25">
      <c r="B61" s="60"/>
      <c r="C61" s="67"/>
      <c r="D61" s="55"/>
      <c r="E61" s="60"/>
      <c r="I61" s="60"/>
      <c r="U61" s="60"/>
      <c r="AD61" s="60"/>
      <c r="AE61" s="60"/>
      <c r="AF61" s="60"/>
      <c r="AG61" s="60"/>
      <c r="AH61" s="60"/>
      <c r="AI61" s="60"/>
      <c r="AJ61" s="60"/>
      <c r="AK61" s="60"/>
      <c r="AL61" s="60"/>
      <c r="AM61" s="60"/>
      <c r="AN61" s="60"/>
      <c r="AO61" s="60"/>
      <c r="AP61" s="60"/>
    </row>
    <row r="62" spans="2:49" x14ac:dyDescent="0.25">
      <c r="B62" s="60"/>
      <c r="C62" s="67"/>
      <c r="D62" s="55"/>
      <c r="E62" s="60"/>
      <c r="I62" s="60"/>
      <c r="U62" s="60"/>
      <c r="AD62" s="60"/>
      <c r="AE62" s="60"/>
      <c r="AF62" s="60"/>
      <c r="AG62" s="60"/>
      <c r="AH62" s="60"/>
      <c r="AI62" s="60"/>
      <c r="AJ62" s="60"/>
      <c r="AK62" s="60"/>
      <c r="AL62" s="60"/>
      <c r="AM62" s="60"/>
      <c r="AN62" s="60"/>
      <c r="AO62" s="60"/>
      <c r="AP62" s="60"/>
    </row>
    <row r="63" spans="2:49" x14ac:dyDescent="0.25">
      <c r="B63" s="60"/>
      <c r="C63" s="67"/>
      <c r="D63" s="55"/>
      <c r="E63" s="60"/>
      <c r="I63" s="60"/>
      <c r="U63" s="60"/>
      <c r="AD63" s="60"/>
      <c r="AE63" s="60"/>
      <c r="AF63" s="60"/>
      <c r="AG63" s="60"/>
      <c r="AH63" s="60"/>
      <c r="AI63" s="60"/>
      <c r="AJ63" s="60"/>
      <c r="AK63" s="60"/>
      <c r="AL63" s="60"/>
      <c r="AM63" s="60"/>
      <c r="AN63" s="60"/>
      <c r="AO63" s="60"/>
      <c r="AP63" s="60"/>
    </row>
    <row r="64" spans="2:49" x14ac:dyDescent="0.25">
      <c r="B64" s="60"/>
      <c r="C64" s="67"/>
      <c r="D64" s="55"/>
      <c r="E64" s="60"/>
      <c r="I64" s="60"/>
      <c r="U64" s="60"/>
      <c r="AD64" s="60"/>
      <c r="AE64" s="60"/>
      <c r="AF64" s="60"/>
      <c r="AG64" s="60"/>
      <c r="AH64" s="60"/>
      <c r="AI64" s="60"/>
      <c r="AJ64" s="60"/>
      <c r="AK64" s="60"/>
      <c r="AL64" s="60"/>
      <c r="AM64" s="60"/>
      <c r="AN64" s="60"/>
      <c r="AO64" s="60"/>
      <c r="AP64" s="60"/>
    </row>
    <row r="65" spans="2:42" x14ac:dyDescent="0.25">
      <c r="B65" s="60"/>
      <c r="C65" s="67"/>
      <c r="D65" s="55"/>
      <c r="E65" s="60"/>
      <c r="I65" s="60"/>
      <c r="U65" s="60"/>
      <c r="AD65" s="60"/>
      <c r="AE65" s="60"/>
      <c r="AF65" s="60"/>
      <c r="AG65" s="60"/>
      <c r="AH65" s="60"/>
      <c r="AI65" s="60"/>
      <c r="AJ65" s="60"/>
      <c r="AK65" s="60"/>
      <c r="AL65" s="60"/>
      <c r="AM65" s="60"/>
      <c r="AN65" s="60"/>
      <c r="AO65" s="60"/>
      <c r="AP65" s="60"/>
    </row>
    <row r="66" spans="2:42" x14ac:dyDescent="0.25">
      <c r="B66" s="60"/>
      <c r="C66" s="67"/>
      <c r="D66" s="55"/>
      <c r="E66" s="60"/>
      <c r="I66" s="60"/>
      <c r="U66" s="60"/>
      <c r="AD66" s="60"/>
      <c r="AE66" s="60"/>
      <c r="AF66" s="60"/>
      <c r="AG66" s="60"/>
      <c r="AH66" s="60"/>
      <c r="AI66" s="60"/>
      <c r="AJ66" s="60"/>
      <c r="AK66" s="60"/>
      <c r="AL66" s="60"/>
      <c r="AM66" s="60"/>
      <c r="AN66" s="60"/>
      <c r="AO66" s="60"/>
      <c r="AP66" s="60"/>
    </row>
    <row r="67" spans="2:42" x14ac:dyDescent="0.25">
      <c r="B67" s="60"/>
      <c r="C67" s="67"/>
      <c r="D67" s="55"/>
      <c r="E67" s="60"/>
      <c r="I67" s="60"/>
      <c r="U67" s="60"/>
      <c r="AD67" s="60"/>
      <c r="AE67" s="60"/>
      <c r="AF67" s="60"/>
      <c r="AG67" s="60"/>
      <c r="AH67" s="60"/>
      <c r="AI67" s="60"/>
      <c r="AJ67" s="60"/>
      <c r="AK67" s="60"/>
      <c r="AL67" s="60"/>
      <c r="AM67" s="60"/>
      <c r="AN67" s="60"/>
      <c r="AO67" s="60"/>
      <c r="AP67" s="60"/>
    </row>
    <row r="68" spans="2:42" x14ac:dyDescent="0.25">
      <c r="B68" s="60"/>
      <c r="C68" s="67"/>
      <c r="D68" s="55"/>
      <c r="E68" s="60"/>
      <c r="I68" s="60"/>
      <c r="U68" s="60"/>
      <c r="AD68" s="60"/>
      <c r="AE68" s="60"/>
      <c r="AF68" s="60"/>
      <c r="AG68" s="60"/>
      <c r="AH68" s="60"/>
      <c r="AI68" s="60"/>
      <c r="AJ68" s="60"/>
      <c r="AK68" s="60"/>
      <c r="AL68" s="60"/>
      <c r="AM68" s="60"/>
      <c r="AN68" s="60"/>
      <c r="AO68" s="60"/>
      <c r="AP68" s="60"/>
    </row>
    <row r="69" spans="2:42" x14ac:dyDescent="0.25">
      <c r="B69" s="60"/>
      <c r="C69" s="67"/>
      <c r="D69" s="55"/>
      <c r="E69" s="60"/>
      <c r="I69" s="60"/>
      <c r="U69" s="60"/>
      <c r="AD69" s="60"/>
      <c r="AE69" s="60"/>
      <c r="AF69" s="60"/>
      <c r="AG69" s="60"/>
      <c r="AH69" s="60"/>
      <c r="AI69" s="60"/>
      <c r="AJ69" s="60"/>
      <c r="AK69" s="60"/>
      <c r="AL69" s="60"/>
      <c r="AM69" s="60"/>
      <c r="AN69" s="60"/>
      <c r="AO69" s="60"/>
      <c r="AP69" s="60"/>
    </row>
    <row r="70" spans="2:42" x14ac:dyDescent="0.25">
      <c r="B70" s="60"/>
      <c r="C70" s="67"/>
      <c r="D70" s="55"/>
      <c r="E70" s="60"/>
      <c r="I70" s="60"/>
      <c r="U70" s="60"/>
      <c r="AD70" s="60"/>
      <c r="AE70" s="60"/>
      <c r="AF70" s="60"/>
      <c r="AG70" s="60"/>
      <c r="AH70" s="60"/>
      <c r="AI70" s="60"/>
      <c r="AJ70" s="60"/>
      <c r="AK70" s="60"/>
      <c r="AL70" s="60"/>
      <c r="AM70" s="60"/>
      <c r="AN70" s="60"/>
      <c r="AO70" s="60"/>
      <c r="AP70" s="60"/>
    </row>
    <row r="71" spans="2:42" x14ac:dyDescent="0.25">
      <c r="B71" s="60"/>
      <c r="C71" s="67"/>
      <c r="D71" s="55"/>
      <c r="E71" s="60"/>
      <c r="I71" s="60"/>
      <c r="U71" s="60"/>
      <c r="AD71" s="60"/>
      <c r="AE71" s="60"/>
      <c r="AF71" s="60"/>
      <c r="AG71" s="60"/>
      <c r="AH71" s="60"/>
      <c r="AI71" s="60"/>
      <c r="AJ71" s="60"/>
      <c r="AK71" s="60"/>
      <c r="AL71" s="60"/>
      <c r="AM71" s="60"/>
      <c r="AN71" s="60"/>
      <c r="AO71" s="60"/>
      <c r="AP71" s="60"/>
    </row>
    <row r="72" spans="2:42" x14ac:dyDescent="0.25">
      <c r="B72" s="60"/>
      <c r="C72" s="67"/>
      <c r="D72" s="55"/>
      <c r="E72" s="60"/>
      <c r="I72" s="60"/>
      <c r="U72" s="60"/>
      <c r="AD72" s="60"/>
      <c r="AE72" s="60"/>
      <c r="AF72" s="60"/>
      <c r="AG72" s="60"/>
      <c r="AH72" s="60"/>
      <c r="AI72" s="60"/>
      <c r="AJ72" s="60"/>
      <c r="AK72" s="60"/>
      <c r="AL72" s="60"/>
      <c r="AM72" s="60"/>
      <c r="AN72" s="60"/>
      <c r="AO72" s="60"/>
      <c r="AP72" s="60"/>
    </row>
    <row r="73" spans="2:42" x14ac:dyDescent="0.25">
      <c r="B73" s="60"/>
      <c r="C73" s="67"/>
      <c r="D73" s="55"/>
      <c r="E73" s="60"/>
      <c r="I73" s="60"/>
      <c r="U73" s="60"/>
      <c r="AD73" s="60"/>
      <c r="AE73" s="60"/>
      <c r="AF73" s="60"/>
      <c r="AG73" s="60"/>
      <c r="AH73" s="60"/>
      <c r="AI73" s="60"/>
      <c r="AJ73" s="60"/>
      <c r="AK73" s="60"/>
      <c r="AL73" s="60"/>
      <c r="AM73" s="60"/>
      <c r="AN73" s="60"/>
      <c r="AO73" s="60"/>
      <c r="AP73" s="60"/>
    </row>
    <row r="74" spans="2:42" x14ac:dyDescent="0.25">
      <c r="B74" s="60"/>
      <c r="C74" s="67"/>
      <c r="D74" s="55"/>
      <c r="E74" s="60"/>
      <c r="I74" s="60"/>
      <c r="U74" s="60"/>
      <c r="AD74" s="60"/>
      <c r="AE74" s="60"/>
      <c r="AF74" s="60"/>
      <c r="AG74" s="60"/>
      <c r="AH74" s="60"/>
      <c r="AI74" s="60"/>
      <c r="AJ74" s="60"/>
      <c r="AK74" s="60"/>
      <c r="AL74" s="60"/>
      <c r="AM74" s="60"/>
      <c r="AN74" s="60"/>
      <c r="AO74" s="60"/>
      <c r="AP74" s="60"/>
    </row>
    <row r="75" spans="2:42" x14ac:dyDescent="0.25">
      <c r="B75" s="60"/>
      <c r="C75" s="67"/>
      <c r="D75" s="55"/>
      <c r="E75" s="60"/>
      <c r="I75" s="60"/>
      <c r="U75" s="60"/>
      <c r="AD75" s="60"/>
      <c r="AE75" s="60"/>
      <c r="AF75" s="60"/>
      <c r="AG75" s="60"/>
      <c r="AH75" s="60"/>
      <c r="AI75" s="60"/>
      <c r="AJ75" s="60"/>
      <c r="AK75" s="60"/>
      <c r="AL75" s="60"/>
      <c r="AM75" s="60"/>
      <c r="AN75" s="60"/>
      <c r="AO75" s="60"/>
      <c r="AP75" s="60"/>
    </row>
    <row r="76" spans="2:42" x14ac:dyDescent="0.25">
      <c r="B76" s="60"/>
      <c r="C76" s="67"/>
      <c r="D76" s="55"/>
      <c r="E76" s="60"/>
      <c r="I76" s="60"/>
      <c r="U76" s="60"/>
      <c r="AD76" s="60"/>
      <c r="AE76" s="60"/>
      <c r="AF76" s="60"/>
      <c r="AG76" s="60"/>
      <c r="AH76" s="60"/>
      <c r="AI76" s="60"/>
      <c r="AJ76" s="60"/>
      <c r="AK76" s="60"/>
      <c r="AL76" s="60"/>
      <c r="AM76" s="60"/>
      <c r="AN76" s="60"/>
      <c r="AO76" s="60"/>
      <c r="AP76" s="60"/>
    </row>
    <row r="77" spans="2:42" x14ac:dyDescent="0.25">
      <c r="B77" s="60"/>
      <c r="C77" s="67"/>
      <c r="D77" s="55"/>
      <c r="E77" s="60"/>
      <c r="I77" s="60"/>
      <c r="U77" s="60"/>
      <c r="AD77" s="60"/>
      <c r="AE77" s="60"/>
      <c r="AF77" s="60"/>
      <c r="AG77" s="60"/>
      <c r="AH77" s="60"/>
      <c r="AI77" s="60"/>
      <c r="AJ77" s="60"/>
      <c r="AK77" s="60"/>
      <c r="AL77" s="60"/>
      <c r="AM77" s="60"/>
      <c r="AN77" s="60"/>
      <c r="AO77" s="60"/>
      <c r="AP77" s="60"/>
    </row>
    <row r="78" spans="2:42" x14ac:dyDescent="0.25">
      <c r="B78" s="60"/>
      <c r="C78" s="67"/>
      <c r="D78" s="55"/>
      <c r="E78" s="60"/>
      <c r="I78" s="60"/>
      <c r="U78" s="60"/>
      <c r="AD78" s="60"/>
      <c r="AE78" s="60"/>
      <c r="AF78" s="60"/>
      <c r="AG78" s="60"/>
      <c r="AH78" s="60"/>
      <c r="AI78" s="60"/>
      <c r="AJ78" s="60"/>
      <c r="AK78" s="60"/>
      <c r="AL78" s="60"/>
      <c r="AM78" s="60"/>
      <c r="AN78" s="60"/>
      <c r="AO78" s="60"/>
      <c r="AP78" s="60"/>
    </row>
    <row r="79" spans="2:42" x14ac:dyDescent="0.25">
      <c r="B79" s="60"/>
      <c r="C79" s="67"/>
      <c r="D79" s="55"/>
      <c r="E79" s="60"/>
      <c r="I79" s="60"/>
      <c r="U79" s="60"/>
      <c r="AD79" s="60"/>
      <c r="AE79" s="60"/>
      <c r="AF79" s="60"/>
      <c r="AG79" s="60"/>
      <c r="AH79" s="60"/>
      <c r="AI79" s="60"/>
      <c r="AJ79" s="60"/>
      <c r="AK79" s="60"/>
      <c r="AL79" s="60"/>
      <c r="AM79" s="60"/>
      <c r="AN79" s="60"/>
      <c r="AO79" s="60"/>
      <c r="AP79" s="60"/>
    </row>
    <row r="80" spans="2:42" x14ac:dyDescent="0.25">
      <c r="B80" s="60"/>
      <c r="C80" s="67"/>
      <c r="D80" s="55"/>
      <c r="E80" s="60"/>
      <c r="I80" s="60"/>
      <c r="U80" s="60"/>
      <c r="AD80" s="60"/>
      <c r="AE80" s="60"/>
      <c r="AF80" s="60"/>
      <c r="AG80" s="60"/>
      <c r="AH80" s="60"/>
      <c r="AI80" s="60"/>
      <c r="AJ80" s="60"/>
      <c r="AK80" s="60"/>
      <c r="AL80" s="60"/>
      <c r="AM80" s="60"/>
      <c r="AN80" s="60"/>
      <c r="AO80" s="60"/>
      <c r="AP80" s="60"/>
    </row>
    <row r="81" spans="2:42" x14ac:dyDescent="0.25">
      <c r="B81" s="60"/>
      <c r="C81" s="67"/>
      <c r="D81" s="55"/>
      <c r="E81" s="60"/>
      <c r="I81" s="60"/>
      <c r="U81" s="60"/>
      <c r="AD81" s="60"/>
      <c r="AE81" s="60"/>
      <c r="AF81" s="60"/>
      <c r="AG81" s="60"/>
      <c r="AH81" s="60"/>
      <c r="AI81" s="60"/>
      <c r="AJ81" s="60"/>
      <c r="AK81" s="60"/>
      <c r="AL81" s="60"/>
      <c r="AM81" s="60"/>
      <c r="AN81" s="60"/>
      <c r="AO81" s="60"/>
      <c r="AP81" s="60"/>
    </row>
    <row r="82" spans="2:42" x14ac:dyDescent="0.25">
      <c r="B82" s="60"/>
      <c r="C82" s="67"/>
      <c r="D82" s="55"/>
      <c r="E82" s="60"/>
      <c r="I82" s="60"/>
      <c r="U82" s="60"/>
      <c r="AD82" s="60"/>
      <c r="AE82" s="60"/>
      <c r="AF82" s="60"/>
      <c r="AG82" s="60"/>
      <c r="AH82" s="60"/>
      <c r="AI82" s="60"/>
      <c r="AJ82" s="60"/>
      <c r="AK82" s="60"/>
      <c r="AL82" s="60"/>
      <c r="AM82" s="60"/>
      <c r="AN82" s="60"/>
      <c r="AO82" s="60"/>
      <c r="AP82" s="60"/>
    </row>
    <row r="83" spans="2:42" x14ac:dyDescent="0.25">
      <c r="B83" s="60"/>
      <c r="C83" s="67"/>
      <c r="D83" s="55"/>
      <c r="E83" s="60"/>
      <c r="I83" s="60"/>
      <c r="U83" s="60"/>
      <c r="AD83" s="60"/>
      <c r="AE83" s="60"/>
      <c r="AF83" s="60"/>
      <c r="AG83" s="60"/>
      <c r="AH83" s="60"/>
      <c r="AI83" s="60"/>
      <c r="AJ83" s="60"/>
      <c r="AK83" s="60"/>
      <c r="AL83" s="60"/>
      <c r="AM83" s="60"/>
      <c r="AN83" s="60"/>
      <c r="AO83" s="60"/>
      <c r="AP83" s="60"/>
    </row>
    <row r="84" spans="2:42" x14ac:dyDescent="0.25">
      <c r="B84" s="60"/>
      <c r="C84" s="67"/>
      <c r="D84" s="55"/>
      <c r="E84" s="60"/>
      <c r="I84" s="60"/>
      <c r="U84" s="60"/>
      <c r="AD84" s="60"/>
      <c r="AE84" s="60"/>
      <c r="AF84" s="60"/>
      <c r="AG84" s="60"/>
      <c r="AH84" s="60"/>
      <c r="AI84" s="60"/>
      <c r="AJ84" s="60"/>
      <c r="AK84" s="60"/>
      <c r="AL84" s="60"/>
      <c r="AM84" s="60"/>
      <c r="AN84" s="60"/>
      <c r="AO84" s="60"/>
      <c r="AP84" s="60"/>
    </row>
    <row r="85" spans="2:42" x14ac:dyDescent="0.25">
      <c r="B85" s="60"/>
      <c r="C85" s="67"/>
      <c r="D85" s="55"/>
      <c r="E85" s="60"/>
      <c r="I85" s="60"/>
      <c r="U85" s="60"/>
      <c r="AD85" s="60"/>
      <c r="AE85" s="60"/>
      <c r="AF85" s="60"/>
      <c r="AG85" s="60"/>
      <c r="AH85" s="60"/>
      <c r="AI85" s="60"/>
      <c r="AJ85" s="60"/>
      <c r="AK85" s="60"/>
      <c r="AL85" s="60"/>
      <c r="AM85" s="60"/>
      <c r="AN85" s="60"/>
      <c r="AO85" s="60"/>
      <c r="AP85" s="60"/>
    </row>
    <row r="86" spans="2:42" x14ac:dyDescent="0.25">
      <c r="B86" s="60"/>
      <c r="C86" s="67"/>
      <c r="D86" s="55"/>
      <c r="E86" s="60"/>
      <c r="I86" s="60"/>
      <c r="U86" s="60"/>
      <c r="AD86" s="60"/>
      <c r="AE86" s="60"/>
      <c r="AF86" s="60"/>
      <c r="AG86" s="60"/>
      <c r="AH86" s="60"/>
      <c r="AI86" s="60"/>
      <c r="AJ86" s="60"/>
      <c r="AK86" s="60"/>
      <c r="AL86" s="60"/>
      <c r="AM86" s="60"/>
      <c r="AN86" s="60"/>
      <c r="AO86" s="60"/>
      <c r="AP86" s="60"/>
    </row>
    <row r="87" spans="2:42" x14ac:dyDescent="0.25">
      <c r="B87" s="60"/>
      <c r="C87" s="67"/>
      <c r="D87" s="55"/>
      <c r="E87" s="60"/>
      <c r="I87" s="60"/>
      <c r="U87" s="60"/>
      <c r="AD87" s="60"/>
      <c r="AE87" s="60"/>
      <c r="AF87" s="60"/>
      <c r="AG87" s="60"/>
      <c r="AH87" s="60"/>
      <c r="AI87" s="60"/>
      <c r="AJ87" s="60"/>
      <c r="AK87" s="60"/>
      <c r="AL87" s="60"/>
      <c r="AM87" s="60"/>
      <c r="AN87" s="60"/>
      <c r="AO87" s="60"/>
      <c r="AP87" s="60"/>
    </row>
    <row r="88" spans="2:42" x14ac:dyDescent="0.25">
      <c r="B88" s="60"/>
      <c r="C88" s="67"/>
      <c r="D88" s="55"/>
      <c r="E88" s="60"/>
      <c r="I88" s="60"/>
      <c r="U88" s="60"/>
      <c r="AD88" s="60"/>
      <c r="AE88" s="60"/>
      <c r="AF88" s="60"/>
      <c r="AG88" s="60"/>
      <c r="AH88" s="60"/>
      <c r="AI88" s="60"/>
      <c r="AJ88" s="60"/>
      <c r="AK88" s="60"/>
      <c r="AL88" s="60"/>
      <c r="AM88" s="60"/>
      <c r="AN88" s="60"/>
      <c r="AO88" s="60"/>
      <c r="AP88" s="60"/>
    </row>
    <row r="89" spans="2:42" x14ac:dyDescent="0.25">
      <c r="B89" s="60"/>
      <c r="C89" s="67"/>
      <c r="D89" s="55"/>
      <c r="E89" s="60"/>
      <c r="I89" s="60"/>
      <c r="U89" s="60"/>
      <c r="AD89" s="60"/>
      <c r="AE89" s="60"/>
      <c r="AF89" s="60"/>
      <c r="AG89" s="60"/>
      <c r="AH89" s="60"/>
      <c r="AI89" s="60"/>
      <c r="AJ89" s="60"/>
      <c r="AK89" s="60"/>
      <c r="AL89" s="60"/>
      <c r="AM89" s="60"/>
      <c r="AN89" s="60"/>
      <c r="AO89" s="60"/>
      <c r="AP89" s="60"/>
    </row>
    <row r="90" spans="2:42" x14ac:dyDescent="0.25">
      <c r="B90" s="60"/>
      <c r="C90" s="67"/>
      <c r="D90" s="55"/>
      <c r="E90" s="60"/>
      <c r="I90" s="60"/>
      <c r="U90" s="60"/>
      <c r="AD90" s="60"/>
      <c r="AE90" s="60"/>
      <c r="AF90" s="60"/>
      <c r="AG90" s="60"/>
      <c r="AH90" s="60"/>
      <c r="AI90" s="60"/>
      <c r="AJ90" s="60"/>
      <c r="AK90" s="60"/>
      <c r="AL90" s="60"/>
      <c r="AM90" s="60"/>
      <c r="AN90" s="60"/>
      <c r="AO90" s="60"/>
      <c r="AP90" s="60"/>
    </row>
    <row r="91" spans="2:42" x14ac:dyDescent="0.25">
      <c r="B91" s="60"/>
      <c r="C91" s="67"/>
      <c r="D91" s="55"/>
      <c r="E91" s="60"/>
      <c r="I91" s="60"/>
      <c r="U91" s="60"/>
      <c r="AD91" s="60"/>
      <c r="AE91" s="60"/>
      <c r="AF91" s="60"/>
      <c r="AG91" s="60"/>
      <c r="AH91" s="60"/>
      <c r="AI91" s="60"/>
      <c r="AJ91" s="60"/>
      <c r="AK91" s="60"/>
      <c r="AL91" s="60"/>
      <c r="AM91" s="60"/>
      <c r="AN91" s="60"/>
      <c r="AO91" s="60"/>
      <c r="AP91" s="60"/>
    </row>
    <row r="92" spans="2:42" x14ac:dyDescent="0.25">
      <c r="B92" s="60"/>
      <c r="C92" s="67"/>
      <c r="D92" s="55"/>
      <c r="E92" s="60"/>
      <c r="I92" s="60"/>
      <c r="U92" s="60"/>
      <c r="AD92" s="60"/>
      <c r="AE92" s="60"/>
      <c r="AF92" s="60"/>
      <c r="AG92" s="60"/>
      <c r="AH92" s="60"/>
      <c r="AI92" s="60"/>
      <c r="AJ92" s="60"/>
      <c r="AK92" s="60"/>
      <c r="AL92" s="60"/>
      <c r="AM92" s="60"/>
      <c r="AN92" s="60"/>
      <c r="AO92" s="60"/>
      <c r="AP92" s="60"/>
    </row>
    <row r="93" spans="2:42" x14ac:dyDescent="0.25">
      <c r="B93" s="60"/>
      <c r="C93" s="67"/>
      <c r="D93" s="55"/>
      <c r="E93" s="60"/>
      <c r="I93" s="60"/>
      <c r="U93" s="60"/>
      <c r="AD93" s="60"/>
      <c r="AE93" s="60"/>
      <c r="AF93" s="60"/>
      <c r="AG93" s="60"/>
      <c r="AH93" s="60"/>
      <c r="AI93" s="60"/>
      <c r="AJ93" s="60"/>
      <c r="AK93" s="60"/>
      <c r="AL93" s="60"/>
      <c r="AM93" s="60"/>
      <c r="AN93" s="60"/>
      <c r="AO93" s="60"/>
      <c r="AP93" s="60"/>
    </row>
    <row r="94" spans="2:42" x14ac:dyDescent="0.25">
      <c r="B94" s="60"/>
      <c r="C94" s="67"/>
      <c r="D94" s="55"/>
      <c r="E94" s="60"/>
      <c r="I94" s="60"/>
      <c r="U94" s="60"/>
      <c r="AD94" s="60"/>
      <c r="AE94" s="60"/>
      <c r="AF94" s="60"/>
      <c r="AG94" s="60"/>
      <c r="AH94" s="60"/>
      <c r="AI94" s="60"/>
      <c r="AJ94" s="60"/>
      <c r="AK94" s="60"/>
      <c r="AL94" s="60"/>
      <c r="AM94" s="60"/>
      <c r="AN94" s="60"/>
      <c r="AO94" s="60"/>
      <c r="AP94" s="60"/>
    </row>
    <row r="95" spans="2:42" x14ac:dyDescent="0.25">
      <c r="B95" s="60"/>
      <c r="C95" s="67"/>
      <c r="D95" s="55"/>
      <c r="E95" s="60"/>
      <c r="I95" s="60"/>
      <c r="U95" s="60"/>
      <c r="AD95" s="60"/>
      <c r="AE95" s="60"/>
      <c r="AF95" s="60"/>
      <c r="AG95" s="60"/>
      <c r="AH95" s="60"/>
      <c r="AI95" s="60"/>
      <c r="AJ95" s="60"/>
      <c r="AK95" s="60"/>
      <c r="AL95" s="60"/>
      <c r="AM95" s="60"/>
      <c r="AN95" s="60"/>
      <c r="AO95" s="60"/>
      <c r="AP95" s="60"/>
    </row>
    <row r="96" spans="2:42" x14ac:dyDescent="0.25">
      <c r="B96" s="60"/>
      <c r="C96" s="67"/>
      <c r="D96" s="55"/>
      <c r="E96" s="60"/>
      <c r="I96" s="60"/>
      <c r="U96" s="60"/>
      <c r="AD96" s="60"/>
      <c r="AE96" s="60"/>
      <c r="AF96" s="60"/>
      <c r="AG96" s="60"/>
      <c r="AH96" s="60"/>
      <c r="AI96" s="60"/>
      <c r="AJ96" s="60"/>
      <c r="AK96" s="60"/>
      <c r="AL96" s="60"/>
      <c r="AM96" s="60"/>
      <c r="AN96" s="60"/>
      <c r="AO96" s="60"/>
      <c r="AP96" s="60"/>
    </row>
    <row r="97" spans="2:42" x14ac:dyDescent="0.25">
      <c r="B97" s="60"/>
      <c r="C97" s="67"/>
      <c r="D97" s="55"/>
      <c r="E97" s="60"/>
      <c r="I97" s="60"/>
      <c r="U97" s="60"/>
      <c r="AD97" s="60"/>
      <c r="AE97" s="60"/>
      <c r="AF97" s="60"/>
      <c r="AG97" s="60"/>
      <c r="AH97" s="60"/>
      <c r="AI97" s="60"/>
      <c r="AJ97" s="60"/>
      <c r="AK97" s="60"/>
      <c r="AL97" s="60"/>
      <c r="AM97" s="60"/>
      <c r="AN97" s="60"/>
      <c r="AO97" s="60"/>
      <c r="AP97" s="60"/>
    </row>
    <row r="98" spans="2:42" x14ac:dyDescent="0.25">
      <c r="B98" s="60"/>
      <c r="C98" s="67"/>
      <c r="D98" s="55"/>
      <c r="E98" s="60"/>
      <c r="I98" s="60"/>
      <c r="U98" s="60"/>
      <c r="AD98" s="60"/>
      <c r="AE98" s="60"/>
      <c r="AF98" s="60"/>
      <c r="AG98" s="60"/>
      <c r="AH98" s="60"/>
      <c r="AI98" s="60"/>
      <c r="AJ98" s="60"/>
      <c r="AK98" s="60"/>
      <c r="AL98" s="60"/>
      <c r="AM98" s="60"/>
      <c r="AN98" s="60"/>
      <c r="AO98" s="60"/>
      <c r="AP98" s="60"/>
    </row>
    <row r="99" spans="2:42" x14ac:dyDescent="0.25">
      <c r="B99" s="60"/>
      <c r="C99" s="67"/>
      <c r="D99" s="55"/>
      <c r="E99" s="60"/>
      <c r="I99" s="60"/>
      <c r="U99" s="60"/>
      <c r="AD99" s="60"/>
      <c r="AE99" s="60"/>
      <c r="AF99" s="60"/>
      <c r="AG99" s="60"/>
      <c r="AH99" s="60"/>
      <c r="AI99" s="60"/>
      <c r="AJ99" s="60"/>
      <c r="AK99" s="60"/>
      <c r="AL99" s="60"/>
      <c r="AM99" s="60"/>
      <c r="AN99" s="60"/>
      <c r="AO99" s="60"/>
      <c r="AP99" s="60"/>
    </row>
    <row r="100" spans="2:42" x14ac:dyDescent="0.25">
      <c r="B100" s="60"/>
      <c r="C100" s="67"/>
      <c r="D100" s="55"/>
      <c r="E100" s="60"/>
      <c r="I100" s="60"/>
      <c r="U100" s="60"/>
      <c r="AD100" s="60"/>
      <c r="AE100" s="60"/>
      <c r="AF100" s="60"/>
      <c r="AG100" s="60"/>
      <c r="AH100" s="60"/>
      <c r="AI100" s="60"/>
      <c r="AJ100" s="60"/>
      <c r="AK100" s="60"/>
      <c r="AL100" s="60"/>
      <c r="AM100" s="60"/>
      <c r="AN100" s="60"/>
      <c r="AO100" s="60"/>
      <c r="AP100" s="60"/>
    </row>
    <row r="101" spans="2:42" x14ac:dyDescent="0.25">
      <c r="B101" s="60"/>
      <c r="C101" s="67"/>
      <c r="D101" s="55"/>
      <c r="E101" s="60"/>
      <c r="I101" s="60"/>
      <c r="U101" s="60"/>
      <c r="AD101" s="60"/>
      <c r="AE101" s="60"/>
      <c r="AF101" s="60"/>
      <c r="AG101" s="60"/>
      <c r="AH101" s="60"/>
      <c r="AI101" s="60"/>
      <c r="AJ101" s="60"/>
      <c r="AK101" s="60"/>
      <c r="AL101" s="60"/>
      <c r="AM101" s="60"/>
      <c r="AN101" s="60"/>
      <c r="AO101" s="60"/>
      <c r="AP101" s="60"/>
    </row>
    <row r="102" spans="2:42" x14ac:dyDescent="0.25">
      <c r="B102" s="60"/>
      <c r="C102" s="67"/>
      <c r="D102" s="55"/>
      <c r="E102" s="60"/>
      <c r="I102" s="60"/>
      <c r="U102" s="60"/>
      <c r="AD102" s="60"/>
      <c r="AE102" s="60"/>
      <c r="AF102" s="60"/>
      <c r="AG102" s="60"/>
      <c r="AH102" s="60"/>
      <c r="AI102" s="60"/>
      <c r="AJ102" s="60"/>
      <c r="AK102" s="60"/>
      <c r="AL102" s="60"/>
      <c r="AM102" s="60"/>
      <c r="AN102" s="60"/>
      <c r="AO102" s="60"/>
      <c r="AP102" s="60"/>
    </row>
    <row r="103" spans="2:42" x14ac:dyDescent="0.25">
      <c r="B103" s="60"/>
      <c r="C103" s="67"/>
      <c r="D103" s="55"/>
      <c r="E103" s="60"/>
      <c r="I103" s="60"/>
      <c r="U103" s="60"/>
      <c r="AD103" s="60"/>
      <c r="AE103" s="60"/>
      <c r="AF103" s="60"/>
      <c r="AG103" s="60"/>
      <c r="AH103" s="60"/>
      <c r="AI103" s="60"/>
      <c r="AJ103" s="60"/>
      <c r="AK103" s="60"/>
      <c r="AL103" s="60"/>
      <c r="AM103" s="60"/>
      <c r="AN103" s="60"/>
      <c r="AO103" s="60"/>
      <c r="AP103" s="60"/>
    </row>
    <row r="104" spans="2:42" x14ac:dyDescent="0.25">
      <c r="B104" s="60"/>
      <c r="C104" s="67"/>
      <c r="D104" s="55"/>
      <c r="E104" s="60"/>
      <c r="I104" s="60"/>
      <c r="U104" s="60"/>
      <c r="AD104" s="60"/>
      <c r="AE104" s="60"/>
      <c r="AF104" s="60"/>
      <c r="AG104" s="60"/>
      <c r="AH104" s="60"/>
      <c r="AI104" s="60"/>
      <c r="AJ104" s="60"/>
      <c r="AK104" s="60"/>
      <c r="AL104" s="60"/>
      <c r="AM104" s="60"/>
      <c r="AN104" s="60"/>
      <c r="AO104" s="60"/>
      <c r="AP104" s="60"/>
    </row>
    <row r="105" spans="2:42" x14ac:dyDescent="0.25">
      <c r="B105" s="60"/>
      <c r="C105" s="67"/>
      <c r="D105" s="55"/>
      <c r="E105" s="60"/>
      <c r="I105" s="60"/>
      <c r="U105" s="60"/>
      <c r="AD105" s="60"/>
      <c r="AE105" s="60"/>
      <c r="AF105" s="60"/>
      <c r="AG105" s="60"/>
      <c r="AH105" s="60"/>
      <c r="AI105" s="60"/>
      <c r="AJ105" s="60"/>
      <c r="AK105" s="60"/>
      <c r="AL105" s="60"/>
      <c r="AM105" s="60"/>
      <c r="AN105" s="60"/>
      <c r="AO105" s="60"/>
      <c r="AP105" s="60"/>
    </row>
    <row r="106" spans="2:42" x14ac:dyDescent="0.25">
      <c r="B106" s="60"/>
      <c r="C106" s="67"/>
      <c r="D106" s="55"/>
      <c r="E106" s="60"/>
      <c r="I106" s="60"/>
      <c r="U106" s="60"/>
      <c r="AD106" s="60"/>
      <c r="AE106" s="60"/>
      <c r="AF106" s="60"/>
      <c r="AG106" s="60"/>
      <c r="AH106" s="60"/>
      <c r="AI106" s="60"/>
      <c r="AJ106" s="60"/>
      <c r="AK106" s="60"/>
      <c r="AL106" s="60"/>
      <c r="AM106" s="60"/>
      <c r="AN106" s="60"/>
      <c r="AO106" s="60"/>
      <c r="AP106" s="60"/>
    </row>
    <row r="107" spans="2:42" x14ac:dyDescent="0.25">
      <c r="B107" s="60"/>
      <c r="C107" s="67"/>
      <c r="D107" s="55"/>
      <c r="E107" s="60"/>
      <c r="I107" s="60"/>
      <c r="U107" s="60"/>
      <c r="AD107" s="60"/>
      <c r="AE107" s="60"/>
      <c r="AF107" s="60"/>
      <c r="AG107" s="60"/>
      <c r="AH107" s="60"/>
      <c r="AI107" s="60"/>
      <c r="AJ107" s="60"/>
      <c r="AK107" s="60"/>
      <c r="AL107" s="60"/>
      <c r="AM107" s="60"/>
      <c r="AN107" s="60"/>
      <c r="AO107" s="60"/>
      <c r="AP107" s="60"/>
    </row>
    <row r="108" spans="2:42" x14ac:dyDescent="0.25">
      <c r="B108" s="60"/>
      <c r="C108" s="67"/>
      <c r="D108" s="55"/>
      <c r="E108" s="60"/>
      <c r="I108" s="60"/>
      <c r="U108" s="60"/>
      <c r="AD108" s="60"/>
      <c r="AE108" s="60"/>
      <c r="AF108" s="60"/>
      <c r="AG108" s="60"/>
      <c r="AH108" s="60"/>
      <c r="AI108" s="60"/>
      <c r="AJ108" s="60"/>
      <c r="AK108" s="60"/>
      <c r="AL108" s="60"/>
      <c r="AM108" s="60"/>
      <c r="AN108" s="60"/>
      <c r="AO108" s="60"/>
      <c r="AP108" s="60"/>
    </row>
    <row r="109" spans="2:42" x14ac:dyDescent="0.25">
      <c r="B109" s="60"/>
      <c r="C109" s="67"/>
      <c r="D109" s="55"/>
      <c r="E109" s="60"/>
      <c r="I109" s="60"/>
      <c r="U109" s="60"/>
      <c r="AD109" s="60"/>
      <c r="AE109" s="60"/>
      <c r="AF109" s="60"/>
      <c r="AG109" s="60"/>
      <c r="AH109" s="60"/>
      <c r="AI109" s="60"/>
      <c r="AJ109" s="60"/>
      <c r="AK109" s="60"/>
      <c r="AL109" s="60"/>
      <c r="AM109" s="60"/>
      <c r="AN109" s="60"/>
      <c r="AO109" s="60"/>
      <c r="AP109" s="60"/>
    </row>
    <row r="110" spans="2:42" x14ac:dyDescent="0.25">
      <c r="B110" s="60"/>
      <c r="C110" s="67"/>
      <c r="D110" s="55"/>
      <c r="E110" s="60"/>
      <c r="I110" s="60"/>
      <c r="U110" s="60"/>
      <c r="AD110" s="60"/>
      <c r="AE110" s="60"/>
      <c r="AF110" s="60"/>
      <c r="AG110" s="60"/>
      <c r="AH110" s="60"/>
      <c r="AI110" s="60"/>
      <c r="AJ110" s="60"/>
      <c r="AK110" s="60"/>
      <c r="AL110" s="60"/>
      <c r="AM110" s="60"/>
      <c r="AN110" s="60"/>
      <c r="AO110" s="60"/>
      <c r="AP110" s="60"/>
    </row>
    <row r="111" spans="2:42" x14ac:dyDescent="0.25">
      <c r="B111" s="60"/>
      <c r="C111" s="67"/>
      <c r="D111" s="55"/>
      <c r="E111" s="60"/>
      <c r="I111" s="60"/>
      <c r="U111" s="60"/>
      <c r="AD111" s="60"/>
      <c r="AE111" s="60"/>
      <c r="AF111" s="60"/>
      <c r="AG111" s="60"/>
      <c r="AH111" s="60"/>
      <c r="AI111" s="60"/>
      <c r="AJ111" s="60"/>
      <c r="AK111" s="60"/>
      <c r="AL111" s="60"/>
      <c r="AM111" s="60"/>
      <c r="AN111" s="60"/>
      <c r="AO111" s="60"/>
      <c r="AP111" s="60"/>
    </row>
    <row r="112" spans="2:42" x14ac:dyDescent="0.25">
      <c r="B112" s="60"/>
      <c r="C112" s="67"/>
      <c r="D112" s="55"/>
      <c r="E112" s="60"/>
      <c r="U112" s="60"/>
      <c r="AD112" s="60"/>
      <c r="AE112" s="60"/>
      <c r="AF112" s="60"/>
      <c r="AG112" s="60"/>
      <c r="AH112" s="60"/>
      <c r="AI112" s="60"/>
      <c r="AJ112" s="60"/>
      <c r="AK112" s="60"/>
      <c r="AL112" s="60"/>
      <c r="AM112" s="60"/>
      <c r="AN112" s="60"/>
      <c r="AO112" s="60"/>
      <c r="AP112" s="60"/>
    </row>
    <row r="113" spans="2:42" x14ac:dyDescent="0.25">
      <c r="B113" s="60"/>
      <c r="C113" s="67"/>
      <c r="D113" s="55"/>
      <c r="E113" s="60"/>
      <c r="AD113" s="60"/>
      <c r="AE113" s="60"/>
      <c r="AF113" s="60"/>
      <c r="AG113" s="60"/>
      <c r="AH113" s="60"/>
      <c r="AI113" s="60"/>
      <c r="AJ113" s="60"/>
      <c r="AK113" s="60"/>
      <c r="AL113" s="60"/>
      <c r="AM113" s="60"/>
      <c r="AN113" s="60"/>
      <c r="AO113" s="60"/>
      <c r="AP113" s="60"/>
    </row>
    <row r="114" spans="2:42" x14ac:dyDescent="0.25">
      <c r="B114" s="60"/>
      <c r="C114" s="67"/>
      <c r="D114" s="55"/>
      <c r="E114" s="60"/>
      <c r="AJ114" s="60"/>
      <c r="AK114" s="60"/>
      <c r="AL114" s="60"/>
      <c r="AM114" s="60"/>
      <c r="AN114" s="60"/>
      <c r="AO114" s="60"/>
      <c r="AP114" s="60"/>
    </row>
    <row r="115" spans="2:42" x14ac:dyDescent="0.25">
      <c r="B115" s="60"/>
      <c r="C115" s="67"/>
      <c r="D115" s="55"/>
      <c r="E115" s="60"/>
    </row>
    <row r="116" spans="2:42" x14ac:dyDescent="0.25">
      <c r="B116" s="60"/>
      <c r="C116" s="67"/>
      <c r="D116" s="55"/>
      <c r="E116" s="60"/>
    </row>
    <row r="117" spans="2:42" x14ac:dyDescent="0.25">
      <c r="B117" s="60"/>
      <c r="C117" s="67"/>
      <c r="D117" s="55"/>
      <c r="E117" s="60"/>
    </row>
    <row r="118" spans="2:42" x14ac:dyDescent="0.25">
      <c r="B118" s="60"/>
      <c r="C118" s="67"/>
      <c r="D118" s="55"/>
      <c r="E118" s="60"/>
    </row>
    <row r="119" spans="2:42" x14ac:dyDescent="0.25">
      <c r="B119" s="60"/>
      <c r="C119" s="67"/>
      <c r="D119" s="55"/>
      <c r="E119" s="60"/>
    </row>
    <row r="120" spans="2:42" x14ac:dyDescent="0.25">
      <c r="B120" s="60"/>
      <c r="C120" s="67"/>
      <c r="D120" s="55"/>
      <c r="E120" s="60"/>
    </row>
    <row r="121" spans="2:42" x14ac:dyDescent="0.25">
      <c r="B121" s="60"/>
      <c r="C121" s="67"/>
      <c r="D121" s="55"/>
      <c r="E121" s="60"/>
    </row>
    <row r="122" spans="2:42" x14ac:dyDescent="0.25">
      <c r="B122" s="60"/>
      <c r="C122" s="67"/>
      <c r="D122" s="55"/>
      <c r="E122" s="60"/>
    </row>
    <row r="123" spans="2:42" x14ac:dyDescent="0.25">
      <c r="B123" s="60"/>
      <c r="C123" s="67"/>
      <c r="D123" s="55"/>
      <c r="E123" s="60"/>
    </row>
    <row r="124" spans="2:42" x14ac:dyDescent="0.25">
      <c r="B124" s="60"/>
      <c r="C124" s="67"/>
      <c r="D124" s="55"/>
      <c r="E124" s="60"/>
    </row>
    <row r="125" spans="2:42" x14ac:dyDescent="0.25">
      <c r="B125" s="60"/>
      <c r="C125" s="67"/>
      <c r="D125" s="55"/>
      <c r="E125" s="60"/>
    </row>
    <row r="126" spans="2:42" x14ac:dyDescent="0.25">
      <c r="B126" s="60"/>
      <c r="C126" s="67"/>
      <c r="D126" s="55"/>
      <c r="E126" s="60"/>
    </row>
    <row r="127" spans="2:42" x14ac:dyDescent="0.25">
      <c r="B127" s="60"/>
      <c r="C127" s="67"/>
      <c r="D127" s="55"/>
      <c r="E127" s="60"/>
    </row>
    <row r="128" spans="2:42"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row r="186" spans="2:5" x14ac:dyDescent="0.25">
      <c r="B186" s="60"/>
      <c r="C186" s="67"/>
      <c r="D186" s="55"/>
      <c r="E186" s="60"/>
    </row>
    <row r="187" spans="2:5" x14ac:dyDescent="0.25">
      <c r="B187" s="60"/>
      <c r="C187" s="67"/>
      <c r="D187" s="55"/>
      <c r="E187" s="60"/>
    </row>
    <row r="188" spans="2:5" x14ac:dyDescent="0.25">
      <c r="B188" s="60"/>
      <c r="C188" s="67"/>
      <c r="D188" s="55"/>
      <c r="E188" s="60"/>
    </row>
  </sheetData>
  <mergeCells count="1">
    <mergeCell ref="V14:X14"/>
  </mergeCells>
  <pageMargins left="0.7" right="0.7" top="0.78740157499999996" bottom="0.78740157499999996" header="0.3" footer="0.3"/>
  <pageSetup paperSize="9"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B4BA-767E-430F-9CD1-2483C04FB2A2}">
  <sheetPr>
    <tabColor theme="5"/>
    <pageSetUpPr fitToPage="1"/>
  </sheetPr>
  <dimension ref="B1:AW185"/>
  <sheetViews>
    <sheetView showGridLines="0" zoomScaleNormal="100" workbookViewId="0">
      <selection activeCell="C10" sqref="C10"/>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12" style="4" customWidth="1"/>
    <col min="6" max="6" width="88.625" style="4" customWidth="1"/>
    <col min="7" max="8" width="15.625" style="4" customWidth="1"/>
    <col min="9" max="9" width="11.25" style="4"/>
    <col min="10" max="10" width="19.25" style="4" customWidth="1"/>
    <col min="11"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2:49" ht="16.5" thickBot="1" x14ac:dyDescent="0.3">
      <c r="C1" s="912"/>
    </row>
    <row r="2" spans="2:49" ht="18" customHeight="1" thickBot="1" x14ac:dyDescent="0.3">
      <c r="B2" s="190" t="s">
        <v>3</v>
      </c>
      <c r="C2" s="189">
        <v>2021</v>
      </c>
      <c r="D2" s="189">
        <v>2022</v>
      </c>
      <c r="E2" s="77"/>
      <c r="F2" s="62"/>
      <c r="G2" s="14"/>
      <c r="H2" s="14"/>
      <c r="I2" s="60"/>
      <c r="U2" s="60"/>
      <c r="AD2" s="60"/>
      <c r="AE2" s="60"/>
      <c r="AF2" s="60"/>
      <c r="AG2" s="60"/>
      <c r="AH2" s="60"/>
      <c r="AI2" s="60"/>
      <c r="AJ2" s="60"/>
      <c r="AK2" s="60"/>
      <c r="AL2" s="60"/>
      <c r="AM2" s="60"/>
      <c r="AN2" s="60"/>
      <c r="AO2" s="60"/>
      <c r="AP2" s="60"/>
      <c r="AQ2" s="60"/>
      <c r="AR2" s="60"/>
      <c r="AS2" s="60"/>
      <c r="AT2" s="60"/>
      <c r="AU2" s="60"/>
      <c r="AV2" s="60"/>
      <c r="AW2" s="60"/>
    </row>
    <row r="3" spans="2:49" ht="18" customHeight="1" x14ac:dyDescent="0.25">
      <c r="B3" s="191" t="s">
        <v>8</v>
      </c>
      <c r="C3" s="52">
        <v>91.802073790000009</v>
      </c>
      <c r="D3" s="52">
        <v>54.4</v>
      </c>
      <c r="E3" s="34"/>
      <c r="F3" s="291"/>
      <c r="G3" s="268"/>
      <c r="H3" s="268"/>
      <c r="I3" s="60"/>
      <c r="U3" s="60"/>
      <c r="AD3" s="60"/>
      <c r="AE3" s="60"/>
      <c r="AF3" s="60"/>
      <c r="AG3" s="60"/>
      <c r="AH3" s="60"/>
      <c r="AI3" s="60"/>
      <c r="AJ3" s="60"/>
      <c r="AK3" s="60"/>
      <c r="AL3" s="60"/>
      <c r="AM3" s="60"/>
      <c r="AN3" s="60"/>
      <c r="AO3" s="60"/>
      <c r="AP3" s="60"/>
      <c r="AQ3" s="60"/>
      <c r="AR3" s="60"/>
      <c r="AS3" s="60"/>
      <c r="AT3" s="60"/>
      <c r="AU3" s="60"/>
      <c r="AV3" s="60"/>
      <c r="AW3" s="60"/>
    </row>
    <row r="4" spans="2:49" ht="18" customHeight="1" x14ac:dyDescent="0.25">
      <c r="B4" s="500" t="s">
        <v>409</v>
      </c>
      <c r="C4" s="42">
        <v>5.7044179999999995</v>
      </c>
      <c r="D4" s="42">
        <v>5.6</v>
      </c>
      <c r="E4" s="76"/>
      <c r="F4" s="291"/>
      <c r="G4" s="9"/>
      <c r="H4" s="9"/>
      <c r="I4" s="60"/>
      <c r="U4" s="60"/>
      <c r="AD4" s="60"/>
      <c r="AE4" s="60"/>
      <c r="AF4" s="60"/>
      <c r="AG4" s="60"/>
      <c r="AH4" s="60"/>
      <c r="AI4" s="60"/>
      <c r="AJ4" s="60"/>
      <c r="AK4" s="60"/>
      <c r="AL4" s="60"/>
      <c r="AM4" s="60"/>
      <c r="AN4" s="60"/>
      <c r="AO4" s="60"/>
      <c r="AP4" s="60"/>
      <c r="AQ4" s="60"/>
      <c r="AR4" s="60"/>
      <c r="AS4" s="60"/>
      <c r="AT4" s="60"/>
      <c r="AU4" s="60"/>
      <c r="AV4" s="60"/>
      <c r="AW4" s="60"/>
    </row>
    <row r="5" spans="2:49" ht="18" customHeight="1" x14ac:dyDescent="0.25">
      <c r="B5" s="737" t="s">
        <v>410</v>
      </c>
      <c r="C5" s="66">
        <v>30.2</v>
      </c>
      <c r="D5" s="66">
        <v>30.5</v>
      </c>
      <c r="E5" s="34"/>
      <c r="F5" s="9"/>
      <c r="G5" s="9"/>
      <c r="H5" s="60"/>
      <c r="T5" s="60"/>
      <c r="X5" s="60"/>
      <c r="AD5" s="60"/>
      <c r="AE5" s="60"/>
      <c r="AF5" s="60"/>
      <c r="AG5" s="60"/>
      <c r="AH5" s="60"/>
      <c r="AI5" s="60"/>
      <c r="AJ5" s="60"/>
      <c r="AK5" s="60"/>
      <c r="AL5" s="60"/>
      <c r="AM5" s="60"/>
      <c r="AN5" s="60"/>
      <c r="AO5" s="60"/>
      <c r="AP5" s="60"/>
      <c r="AQ5" s="60"/>
      <c r="AR5" s="60"/>
      <c r="AS5" s="60"/>
      <c r="AT5" s="60"/>
      <c r="AU5" s="60"/>
      <c r="AV5" s="60"/>
    </row>
    <row r="6" spans="2:49" ht="18" customHeight="1" x14ac:dyDescent="0.25">
      <c r="B6" s="738" t="s">
        <v>9</v>
      </c>
      <c r="C6" s="42">
        <v>111.4</v>
      </c>
      <c r="D6" s="42">
        <v>152.9</v>
      </c>
      <c r="E6" s="34"/>
      <c r="F6" s="255"/>
      <c r="G6" s="9"/>
      <c r="H6" s="60"/>
      <c r="T6" s="60"/>
      <c r="X6" s="60"/>
      <c r="AD6" s="60"/>
      <c r="AE6" s="60"/>
      <c r="AF6" s="60"/>
      <c r="AG6" s="60"/>
      <c r="AH6" s="60"/>
      <c r="AI6" s="60"/>
      <c r="AJ6" s="60"/>
      <c r="AK6" s="60"/>
      <c r="AL6" s="60"/>
      <c r="AM6" s="60"/>
      <c r="AN6" s="60"/>
      <c r="AO6" s="60"/>
      <c r="AP6" s="60"/>
      <c r="AQ6" s="60"/>
      <c r="AR6" s="60"/>
      <c r="AS6" s="60"/>
      <c r="AT6" s="60"/>
      <c r="AU6" s="60"/>
      <c r="AV6" s="60"/>
    </row>
    <row r="7" spans="2:49" ht="18" customHeight="1" x14ac:dyDescent="0.25">
      <c r="B7" s="500" t="s">
        <v>411</v>
      </c>
      <c r="C7" s="42">
        <v>3.64</v>
      </c>
      <c r="D7" s="42">
        <v>3.535146513708209</v>
      </c>
      <c r="E7" s="76"/>
      <c r="F7" s="9"/>
      <c r="G7" s="9"/>
      <c r="H7" s="60"/>
      <c r="T7" s="60"/>
      <c r="X7" s="60"/>
      <c r="AD7" s="60"/>
      <c r="AE7" s="60"/>
      <c r="AF7" s="60"/>
      <c r="AG7" s="60"/>
      <c r="AH7" s="60"/>
      <c r="AI7" s="60"/>
      <c r="AJ7" s="60"/>
      <c r="AK7" s="60"/>
      <c r="AL7" s="60"/>
      <c r="AM7" s="60"/>
      <c r="AN7" s="60"/>
      <c r="AO7" s="60"/>
      <c r="AP7" s="60"/>
      <c r="AQ7" s="60"/>
      <c r="AR7" s="60"/>
      <c r="AS7" s="60"/>
      <c r="AT7" s="60"/>
      <c r="AU7" s="60"/>
      <c r="AV7" s="60"/>
    </row>
    <row r="8" spans="2:49" ht="18" customHeight="1" x14ac:dyDescent="0.25">
      <c r="B8" s="737" t="s">
        <v>412</v>
      </c>
      <c r="C8" s="66">
        <v>24.4</v>
      </c>
      <c r="D8" s="66">
        <v>24.7</v>
      </c>
      <c r="E8" s="180"/>
      <c r="F8" s="9"/>
      <c r="G8" s="9"/>
      <c r="H8" s="60"/>
      <c r="T8" s="60"/>
      <c r="X8" s="60"/>
      <c r="AD8" s="60"/>
      <c r="AE8" s="60"/>
      <c r="AF8" s="60"/>
      <c r="AG8" s="60"/>
      <c r="AH8" s="60"/>
      <c r="AI8" s="60"/>
      <c r="AJ8" s="60"/>
      <c r="AK8" s="60"/>
      <c r="AL8" s="60"/>
      <c r="AM8" s="60"/>
      <c r="AN8" s="60"/>
      <c r="AO8" s="60"/>
      <c r="AP8" s="60"/>
      <c r="AQ8" s="60"/>
      <c r="AR8" s="60"/>
      <c r="AS8" s="60"/>
      <c r="AT8" s="60"/>
      <c r="AU8" s="60"/>
      <c r="AV8" s="60"/>
    </row>
    <row r="9" spans="2:49" ht="18" customHeight="1" x14ac:dyDescent="0.25">
      <c r="B9" s="313"/>
      <c r="C9" s="181"/>
      <c r="D9" s="270"/>
      <c r="E9" s="291"/>
      <c r="F9" s="9"/>
      <c r="G9" s="60"/>
      <c r="S9" s="60"/>
      <c r="W9" s="60"/>
      <c r="X9" s="60"/>
      <c r="AD9" s="60"/>
      <c r="AE9" s="60"/>
      <c r="AF9" s="60"/>
      <c r="AG9" s="60"/>
      <c r="AH9" s="60"/>
      <c r="AI9" s="60"/>
      <c r="AJ9" s="60"/>
      <c r="AK9" s="60"/>
      <c r="AL9" s="60"/>
      <c r="AM9" s="60"/>
      <c r="AN9" s="60"/>
      <c r="AO9" s="60"/>
      <c r="AP9" s="60"/>
      <c r="AQ9" s="60"/>
      <c r="AR9" s="60"/>
      <c r="AS9" s="60"/>
      <c r="AT9" s="60"/>
      <c r="AU9" s="60"/>
    </row>
    <row r="10" spans="2:49" ht="18" customHeight="1" x14ac:dyDescent="0.25">
      <c r="B10" s="313"/>
      <c r="C10" s="181"/>
      <c r="D10" s="270"/>
      <c r="E10" s="291"/>
      <c r="F10" s="9"/>
      <c r="G10" s="60"/>
      <c r="S10" s="60"/>
      <c r="W10" s="60"/>
      <c r="X10" s="60"/>
      <c r="AD10" s="60"/>
      <c r="AE10" s="60"/>
      <c r="AF10" s="60"/>
      <c r="AG10" s="60"/>
      <c r="AH10" s="60"/>
      <c r="AI10" s="60"/>
      <c r="AJ10" s="60"/>
      <c r="AK10" s="60"/>
      <c r="AL10" s="60"/>
      <c r="AM10" s="60"/>
      <c r="AN10" s="60"/>
      <c r="AO10" s="60"/>
      <c r="AP10" s="60"/>
      <c r="AQ10" s="60"/>
      <c r="AR10" s="60"/>
      <c r="AS10" s="60"/>
      <c r="AT10" s="60"/>
      <c r="AU10" s="60"/>
    </row>
    <row r="11" spans="2:49" x14ac:dyDescent="0.25">
      <c r="C11" s="67"/>
      <c r="D11" s="55"/>
      <c r="E11" s="60"/>
      <c r="I11" s="60"/>
      <c r="U11" s="60"/>
      <c r="AG11" s="60"/>
      <c r="AH11" s="60"/>
      <c r="AI11" s="60"/>
      <c r="AJ11" s="60"/>
      <c r="AK11" s="60"/>
      <c r="AL11" s="60"/>
      <c r="AM11" s="60"/>
      <c r="AN11" s="60"/>
      <c r="AO11" s="60"/>
      <c r="AP11" s="60"/>
      <c r="AQ11" s="60"/>
      <c r="AR11" s="60"/>
      <c r="AS11" s="60"/>
      <c r="AT11" s="60"/>
      <c r="AU11" s="60"/>
      <c r="AV11" s="60"/>
      <c r="AW11" s="60"/>
    </row>
    <row r="12" spans="2:49" ht="16.5" thickBot="1" x14ac:dyDescent="0.3">
      <c r="B12" s="911" t="s">
        <v>523</v>
      </c>
      <c r="C12" s="502"/>
      <c r="D12" s="503"/>
      <c r="E12" s="60"/>
      <c r="I12" s="60"/>
      <c r="U12" s="60"/>
      <c r="V12" s="1024"/>
      <c r="W12" s="1024"/>
      <c r="X12" s="1024"/>
      <c r="Y12" s="11"/>
      <c r="Z12" s="11"/>
      <c r="AA12" s="11"/>
      <c r="AB12" s="11"/>
      <c r="AC12" s="12"/>
      <c r="AD12" s="8"/>
      <c r="AE12" s="8"/>
      <c r="AF12" s="8"/>
      <c r="AG12" s="60"/>
      <c r="AH12" s="60"/>
      <c r="AI12" s="60"/>
      <c r="AJ12" s="60"/>
      <c r="AK12" s="60"/>
      <c r="AL12" s="60"/>
      <c r="AM12" s="60"/>
      <c r="AN12" s="60"/>
      <c r="AO12" s="60"/>
      <c r="AP12" s="60"/>
      <c r="AQ12" s="60"/>
      <c r="AR12" s="60"/>
      <c r="AS12" s="60"/>
      <c r="AT12" s="60"/>
      <c r="AU12" s="60"/>
      <c r="AV12" s="60"/>
      <c r="AW12" s="60"/>
    </row>
    <row r="13" spans="2:49" s="74" customFormat="1" x14ac:dyDescent="0.25">
      <c r="B13" s="501"/>
      <c r="C13" s="205"/>
      <c r="D13" s="205"/>
    </row>
    <row r="14" spans="2:49" ht="18" customHeight="1" thickBot="1" x14ac:dyDescent="0.3">
      <c r="B14" s="60"/>
      <c r="C14" s="67"/>
      <c r="D14" s="55"/>
      <c r="E14" s="60"/>
      <c r="I14" s="60"/>
      <c r="U14" s="60"/>
      <c r="V14" s="293"/>
      <c r="W14" s="293"/>
      <c r="X14" s="293"/>
      <c r="Y14" s="6"/>
      <c r="Z14" s="6"/>
      <c r="AA14" s="6"/>
      <c r="AB14" s="6"/>
      <c r="AC14" s="58"/>
      <c r="AD14" s="293"/>
      <c r="AE14" s="293"/>
      <c r="AF14" s="293"/>
      <c r="AG14" s="60"/>
      <c r="AH14" s="60"/>
      <c r="AI14" s="60"/>
      <c r="AJ14" s="60"/>
      <c r="AK14" s="60"/>
      <c r="AL14" s="60"/>
      <c r="AM14" s="60"/>
      <c r="AN14" s="60"/>
      <c r="AO14" s="60"/>
      <c r="AP14" s="60"/>
      <c r="AQ14" s="60"/>
      <c r="AR14" s="60"/>
      <c r="AS14" s="60"/>
      <c r="AT14" s="60"/>
      <c r="AU14" s="60"/>
      <c r="AV14" s="60"/>
      <c r="AW14" s="60"/>
    </row>
    <row r="15" spans="2:49" ht="18" customHeight="1" thickBot="1" x14ac:dyDescent="0.3">
      <c r="B15" s="60"/>
      <c r="C15" s="67"/>
      <c r="D15" s="55"/>
      <c r="E15" s="60"/>
      <c r="I15" s="60"/>
      <c r="U15" s="60"/>
      <c r="V15" s="684"/>
      <c r="W15" s="293"/>
      <c r="X15" s="293"/>
      <c r="Y15" s="6"/>
      <c r="Z15" s="6"/>
      <c r="AA15" s="6"/>
      <c r="AB15" s="6"/>
      <c r="AC15" s="58"/>
      <c r="AD15" s="293"/>
      <c r="AE15" s="293"/>
      <c r="AF15" s="293"/>
      <c r="AG15" s="60"/>
      <c r="AH15" s="60"/>
      <c r="AI15" s="60"/>
      <c r="AJ15" s="60"/>
      <c r="AK15" s="60"/>
      <c r="AL15" s="60"/>
      <c r="AM15" s="60"/>
      <c r="AN15" s="60"/>
      <c r="AO15" s="60"/>
      <c r="AP15" s="60"/>
      <c r="AQ15" s="60"/>
      <c r="AR15" s="60"/>
      <c r="AS15" s="60"/>
      <c r="AT15" s="60"/>
      <c r="AU15" s="60"/>
      <c r="AV15" s="60"/>
      <c r="AW15" s="60"/>
    </row>
    <row r="16" spans="2:49" ht="18" customHeight="1" thickBot="1" x14ac:dyDescent="0.3">
      <c r="B16" s="60"/>
      <c r="C16" s="67"/>
      <c r="D16" s="55"/>
      <c r="E16" s="60"/>
      <c r="I16" s="60"/>
      <c r="U16" s="60"/>
      <c r="V16" s="293"/>
      <c r="W16" s="293"/>
      <c r="X16" s="293"/>
      <c r="Y16" s="6"/>
      <c r="Z16" s="6"/>
      <c r="AA16" s="6"/>
      <c r="AB16" s="6"/>
      <c r="AC16" s="58"/>
      <c r="AD16" s="293"/>
      <c r="AE16" s="293"/>
      <c r="AF16" s="293"/>
      <c r="AG16" s="60"/>
      <c r="AH16" s="60"/>
      <c r="AI16" s="60"/>
      <c r="AJ16" s="60"/>
      <c r="AK16" s="60"/>
      <c r="AL16" s="60"/>
      <c r="AM16" s="60"/>
      <c r="AN16" s="60"/>
      <c r="AO16" s="60"/>
      <c r="AP16" s="60"/>
      <c r="AQ16" s="60"/>
      <c r="AR16" s="60"/>
      <c r="AS16" s="60"/>
      <c r="AT16" s="60"/>
      <c r="AU16" s="60"/>
      <c r="AV16" s="60"/>
      <c r="AW16" s="60"/>
    </row>
    <row r="17" spans="2:49" ht="18" customHeight="1" thickBot="1" x14ac:dyDescent="0.3">
      <c r="B17" s="60"/>
      <c r="C17" s="67"/>
      <c r="D17" s="55"/>
      <c r="E17" s="60"/>
      <c r="I17" s="60"/>
      <c r="U17" s="60"/>
      <c r="V17" s="293"/>
      <c r="W17" s="293"/>
      <c r="X17" s="293"/>
      <c r="Y17" s="6"/>
      <c r="Z17" s="6"/>
      <c r="AA17" s="6"/>
      <c r="AB17" s="6"/>
      <c r="AC17" s="58"/>
      <c r="AD17" s="268"/>
      <c r="AE17" s="293"/>
      <c r="AF17" s="293"/>
      <c r="AG17" s="60"/>
      <c r="AH17" s="60"/>
      <c r="AI17" s="60"/>
      <c r="AJ17" s="60"/>
      <c r="AK17" s="60"/>
      <c r="AL17" s="60"/>
      <c r="AM17" s="60"/>
      <c r="AN17" s="60"/>
      <c r="AO17" s="60"/>
      <c r="AP17" s="60"/>
      <c r="AQ17" s="60"/>
      <c r="AR17" s="60"/>
      <c r="AS17" s="60"/>
      <c r="AT17" s="60"/>
      <c r="AU17" s="60"/>
      <c r="AV17" s="60"/>
      <c r="AW17" s="60"/>
    </row>
    <row r="18" spans="2:49" ht="18" customHeight="1" thickBot="1" x14ac:dyDescent="0.3">
      <c r="B18" s="60"/>
      <c r="C18" s="67"/>
      <c r="D18" s="55"/>
      <c r="E18" s="60"/>
      <c r="I18" s="60"/>
      <c r="U18" s="60"/>
      <c r="V18" s="61"/>
      <c r="W18" s="684"/>
      <c r="X18" s="684"/>
      <c r="Y18" s="6"/>
      <c r="Z18" s="6"/>
      <c r="AA18" s="6"/>
      <c r="AB18" s="6"/>
      <c r="AC18" s="58"/>
      <c r="AD18" s="293"/>
      <c r="AE18" s="684"/>
      <c r="AF18" s="684"/>
      <c r="AG18" s="60"/>
      <c r="AH18" s="60"/>
      <c r="AI18" s="60"/>
      <c r="AJ18" s="60"/>
      <c r="AK18" s="60"/>
      <c r="AL18" s="60"/>
      <c r="AM18" s="60"/>
      <c r="AN18" s="60"/>
      <c r="AO18" s="60"/>
      <c r="AP18" s="60"/>
      <c r="AQ18" s="60"/>
      <c r="AR18" s="60"/>
      <c r="AS18" s="60"/>
      <c r="AT18" s="60"/>
      <c r="AU18" s="60"/>
      <c r="AV18" s="60"/>
      <c r="AW18" s="60"/>
    </row>
    <row r="19" spans="2:49" ht="18" customHeight="1" thickBot="1" x14ac:dyDescent="0.3">
      <c r="B19" s="60"/>
      <c r="C19" s="67"/>
      <c r="D19" s="55"/>
      <c r="E19" s="60"/>
      <c r="I19" s="60"/>
      <c r="U19" s="60"/>
      <c r="V19" s="293"/>
      <c r="W19" s="684"/>
      <c r="X19" s="684"/>
      <c r="Y19" s="6"/>
      <c r="Z19" s="6"/>
      <c r="AA19" s="6"/>
      <c r="AB19" s="6"/>
      <c r="AC19" s="58"/>
      <c r="AD19" s="293"/>
      <c r="AE19" s="684"/>
      <c r="AF19" s="684"/>
      <c r="AG19" s="60"/>
      <c r="AH19" s="60"/>
      <c r="AI19" s="60"/>
      <c r="AJ19" s="60"/>
      <c r="AK19" s="60"/>
      <c r="AL19" s="60"/>
      <c r="AM19" s="60"/>
      <c r="AN19" s="60"/>
      <c r="AO19" s="60"/>
      <c r="AP19" s="60"/>
      <c r="AQ19" s="60"/>
      <c r="AR19" s="60"/>
      <c r="AS19" s="60"/>
      <c r="AT19" s="60"/>
      <c r="AU19" s="60"/>
      <c r="AV19" s="60"/>
      <c r="AW19" s="60"/>
    </row>
    <row r="20" spans="2:49" ht="18" customHeight="1" thickBot="1" x14ac:dyDescent="0.3">
      <c r="B20" s="60"/>
      <c r="C20" s="67"/>
      <c r="D20" s="55"/>
      <c r="E20" s="60"/>
      <c r="I20" s="60"/>
      <c r="U20" s="60"/>
      <c r="V20" s="684"/>
      <c r="W20" s="684"/>
      <c r="X20" s="684"/>
      <c r="Y20" s="6"/>
      <c r="Z20" s="6"/>
      <c r="AA20" s="6"/>
      <c r="AB20" s="6"/>
      <c r="AC20" s="58"/>
      <c r="AD20" s="293"/>
      <c r="AE20" s="684"/>
      <c r="AF20" s="684"/>
      <c r="AG20" s="60"/>
      <c r="AH20" s="60"/>
      <c r="AI20" s="60"/>
      <c r="AJ20" s="60"/>
      <c r="AK20" s="60"/>
      <c r="AL20" s="60"/>
      <c r="AM20" s="60"/>
      <c r="AN20" s="60"/>
      <c r="AO20" s="60"/>
      <c r="AP20" s="60"/>
      <c r="AQ20" s="60"/>
      <c r="AR20" s="60"/>
      <c r="AS20" s="60"/>
      <c r="AT20" s="60"/>
      <c r="AU20" s="60"/>
      <c r="AV20" s="60"/>
      <c r="AW20" s="60"/>
    </row>
    <row r="21" spans="2:49" ht="18" customHeight="1" thickBot="1" x14ac:dyDescent="0.3">
      <c r="B21" s="60"/>
      <c r="C21" s="67"/>
      <c r="D21" s="55"/>
      <c r="E21" s="60"/>
      <c r="I21" s="60"/>
      <c r="U21" s="60"/>
      <c r="V21" s="293"/>
      <c r="W21" s="293"/>
      <c r="X21" s="293"/>
      <c r="Y21" s="6"/>
      <c r="Z21" s="6"/>
      <c r="AA21" s="6"/>
      <c r="AB21" s="6"/>
      <c r="AC21" s="58"/>
      <c r="AD21" s="268"/>
      <c r="AE21" s="268"/>
      <c r="AF21" s="268"/>
      <c r="AG21" s="60"/>
      <c r="AH21" s="60"/>
      <c r="AI21" s="60"/>
      <c r="AJ21" s="60"/>
      <c r="AK21" s="60"/>
      <c r="AL21" s="60"/>
      <c r="AM21" s="60"/>
      <c r="AN21" s="60"/>
      <c r="AO21" s="60"/>
      <c r="AP21" s="60"/>
      <c r="AQ21" s="60"/>
      <c r="AR21" s="60"/>
      <c r="AS21" s="60"/>
      <c r="AT21" s="60"/>
      <c r="AU21" s="60"/>
      <c r="AV21" s="60"/>
      <c r="AW21" s="60"/>
    </row>
    <row r="22" spans="2:49" ht="18" customHeight="1" thickBot="1" x14ac:dyDescent="0.3">
      <c r="B22" s="60"/>
      <c r="C22" s="67"/>
      <c r="D22" s="55"/>
      <c r="E22" s="60"/>
      <c r="I22" s="60"/>
      <c r="U22" s="60"/>
      <c r="V22" s="293"/>
      <c r="W22" s="293"/>
      <c r="X22" s="293"/>
      <c r="Y22" s="6"/>
      <c r="Z22" s="6"/>
      <c r="AA22" s="6"/>
      <c r="AB22" s="6"/>
      <c r="AC22" s="58"/>
      <c r="AD22" s="293"/>
      <c r="AE22" s="293"/>
      <c r="AF22" s="293"/>
      <c r="AG22" s="60"/>
      <c r="AH22" s="60"/>
      <c r="AI22" s="60"/>
      <c r="AJ22" s="60"/>
      <c r="AK22" s="60"/>
      <c r="AL22" s="60"/>
      <c r="AM22" s="60"/>
      <c r="AN22" s="60"/>
      <c r="AO22" s="60"/>
      <c r="AP22" s="60"/>
      <c r="AQ22" s="60"/>
      <c r="AR22" s="60"/>
      <c r="AS22" s="60"/>
      <c r="AT22" s="60"/>
      <c r="AU22" s="60"/>
      <c r="AV22" s="60"/>
      <c r="AW22" s="60"/>
    </row>
    <row r="23" spans="2:49" ht="18" customHeight="1" thickBot="1" x14ac:dyDescent="0.3">
      <c r="B23" s="60"/>
      <c r="C23" s="67"/>
      <c r="D23" s="55"/>
      <c r="E23" s="60"/>
      <c r="I23" s="60"/>
      <c r="U23" s="60"/>
      <c r="V23" s="61"/>
      <c r="W23" s="293"/>
      <c r="X23" s="293"/>
      <c r="Y23" s="6"/>
      <c r="Z23" s="6"/>
      <c r="AA23" s="6"/>
      <c r="AB23" s="6"/>
      <c r="AC23" s="58"/>
      <c r="AD23" s="293"/>
      <c r="AE23" s="293"/>
      <c r="AF23" s="293"/>
      <c r="AG23" s="60"/>
      <c r="AH23" s="60"/>
      <c r="AI23" s="60"/>
      <c r="AJ23" s="60"/>
      <c r="AK23" s="60"/>
      <c r="AL23" s="60"/>
      <c r="AM23" s="60"/>
      <c r="AN23" s="60"/>
      <c r="AO23" s="60"/>
      <c r="AP23" s="60"/>
      <c r="AQ23" s="60"/>
      <c r="AR23" s="60"/>
      <c r="AS23" s="60"/>
      <c r="AT23" s="60"/>
      <c r="AU23" s="60"/>
      <c r="AV23" s="60"/>
      <c r="AW23" s="60"/>
    </row>
    <row r="24" spans="2:49" ht="18" customHeight="1" x14ac:dyDescent="0.25">
      <c r="B24" s="60"/>
      <c r="C24" s="67"/>
      <c r="D24" s="55"/>
      <c r="E24" s="60"/>
      <c r="I24" s="60"/>
      <c r="U24" s="60"/>
      <c r="V24" s="293"/>
      <c r="W24" s="293"/>
      <c r="X24" s="293"/>
      <c r="AD24" s="293"/>
      <c r="AE24" s="293"/>
      <c r="AF24" s="293"/>
      <c r="AG24" s="60"/>
      <c r="AH24" s="60"/>
      <c r="AI24" s="60"/>
      <c r="AJ24" s="60"/>
      <c r="AK24" s="60"/>
      <c r="AL24" s="60"/>
      <c r="AM24" s="60"/>
      <c r="AN24" s="60"/>
      <c r="AO24" s="60"/>
      <c r="AP24" s="60"/>
      <c r="AQ24" s="60"/>
      <c r="AR24" s="60"/>
      <c r="AS24" s="60"/>
      <c r="AT24" s="60"/>
      <c r="AU24" s="60"/>
      <c r="AV24" s="60"/>
      <c r="AW24" s="60"/>
    </row>
    <row r="25" spans="2:49" ht="18" customHeight="1" x14ac:dyDescent="0.25">
      <c r="B25" s="60"/>
      <c r="C25" s="67"/>
      <c r="D25" s="55"/>
      <c r="E25" s="60"/>
      <c r="I25" s="60"/>
      <c r="U25" s="60"/>
      <c r="V25" s="684"/>
      <c r="W25" s="684"/>
      <c r="X25" s="684"/>
      <c r="Y25" s="4"/>
      <c r="Z25" s="4"/>
      <c r="AA25" s="4"/>
      <c r="AB25" s="4"/>
      <c r="AG25" s="60"/>
      <c r="AH25" s="60"/>
      <c r="AI25" s="60"/>
      <c r="AJ25" s="60"/>
      <c r="AK25" s="60"/>
      <c r="AL25" s="60"/>
      <c r="AM25" s="60"/>
      <c r="AN25" s="60"/>
      <c r="AO25" s="60"/>
      <c r="AP25" s="60"/>
      <c r="AQ25" s="60"/>
      <c r="AR25" s="60"/>
      <c r="AS25" s="60"/>
      <c r="AT25" s="60"/>
      <c r="AU25" s="60"/>
      <c r="AV25" s="60"/>
      <c r="AW25" s="60"/>
    </row>
    <row r="26" spans="2:49" ht="18" customHeight="1" x14ac:dyDescent="0.25">
      <c r="B26" s="60"/>
      <c r="C26" s="67"/>
      <c r="D26" s="55"/>
      <c r="E26" s="60"/>
      <c r="I26" s="60"/>
      <c r="U26" s="60"/>
      <c r="V26" s="293"/>
      <c r="W26" s="684"/>
      <c r="X26" s="684"/>
      <c r="Y26" s="4"/>
      <c r="Z26" s="4"/>
      <c r="AA26" s="4"/>
      <c r="AB26" s="4"/>
      <c r="AG26" s="60"/>
      <c r="AR26" s="60"/>
      <c r="AS26" s="60"/>
      <c r="AT26" s="60"/>
      <c r="AU26" s="60"/>
      <c r="AV26" s="60"/>
      <c r="AW26" s="60"/>
    </row>
    <row r="27" spans="2:49" ht="18" customHeight="1" x14ac:dyDescent="0.25">
      <c r="B27" s="60"/>
      <c r="C27" s="67"/>
      <c r="D27" s="55"/>
      <c r="E27" s="60"/>
      <c r="I27" s="60"/>
      <c r="U27" s="60"/>
      <c r="V27" s="293"/>
      <c r="W27" s="684"/>
      <c r="X27" s="684"/>
      <c r="Y27" s="4"/>
      <c r="Z27" s="4"/>
      <c r="AA27" s="4"/>
      <c r="AB27" s="4"/>
      <c r="AD27" s="60"/>
      <c r="AE27" s="60"/>
      <c r="AF27" s="60"/>
      <c r="AG27" s="60"/>
      <c r="AI27" s="8"/>
      <c r="AJ27" s="8"/>
      <c r="AK27" s="8"/>
      <c r="AL27" s="8"/>
      <c r="AM27" s="8"/>
      <c r="AN27" s="8"/>
      <c r="AO27" s="8"/>
      <c r="AP27" s="8"/>
      <c r="AQ27" s="8"/>
      <c r="AR27" s="60"/>
      <c r="AS27" s="60"/>
      <c r="AT27" s="60"/>
      <c r="AU27" s="60"/>
      <c r="AV27" s="60"/>
      <c r="AW27" s="60"/>
    </row>
    <row r="28" spans="2:49" ht="18" customHeight="1" x14ac:dyDescent="0.25">
      <c r="B28" s="60"/>
      <c r="C28" s="67"/>
      <c r="D28" s="55"/>
      <c r="E28" s="60"/>
      <c r="I28" s="60"/>
      <c r="U28" s="60"/>
      <c r="V28" s="268"/>
      <c r="W28" s="293"/>
      <c r="X28" s="293"/>
      <c r="Y28" s="4"/>
      <c r="Z28" s="4"/>
      <c r="AA28" s="4"/>
      <c r="AB28" s="4"/>
      <c r="AD28" s="60"/>
      <c r="AE28" s="60"/>
      <c r="AF28" s="60"/>
      <c r="AG28" s="60"/>
      <c r="AI28" s="605"/>
      <c r="AJ28" s="605"/>
      <c r="AK28" s="605"/>
      <c r="AL28" s="605"/>
      <c r="AM28" s="605"/>
      <c r="AN28" s="605"/>
      <c r="AO28" s="605"/>
      <c r="AP28" s="605"/>
      <c r="AQ28" s="605"/>
      <c r="AR28" s="60"/>
      <c r="AS28" s="60"/>
      <c r="AT28" s="60"/>
      <c r="AU28" s="60"/>
      <c r="AV28" s="60"/>
      <c r="AW28" s="60"/>
    </row>
    <row r="29" spans="2:49" ht="18" customHeight="1" x14ac:dyDescent="0.25">
      <c r="B29" s="60"/>
      <c r="C29" s="67"/>
      <c r="D29" s="55"/>
      <c r="E29" s="60"/>
      <c r="I29" s="60"/>
      <c r="U29" s="60"/>
      <c r="V29" s="293"/>
      <c r="W29" s="293"/>
      <c r="X29" s="293"/>
      <c r="AD29" s="60"/>
      <c r="AE29" s="60"/>
      <c r="AF29" s="60"/>
      <c r="AG29" s="60"/>
      <c r="AI29" s="2"/>
      <c r="AJ29" s="9"/>
      <c r="AK29" s="9"/>
      <c r="AL29" s="9"/>
      <c r="AM29" s="9"/>
      <c r="AN29" s="9"/>
      <c r="AO29" s="9"/>
      <c r="AP29" s="9"/>
      <c r="AQ29" s="9"/>
      <c r="AR29" s="60"/>
      <c r="AS29" s="60"/>
      <c r="AT29" s="60"/>
      <c r="AU29" s="60"/>
      <c r="AV29" s="60"/>
      <c r="AW29" s="60"/>
    </row>
    <row r="30" spans="2:49" ht="18" customHeight="1" x14ac:dyDescent="0.25">
      <c r="B30" s="60"/>
      <c r="C30" s="67"/>
      <c r="D30" s="55"/>
      <c r="E30" s="60"/>
      <c r="I30" s="60"/>
      <c r="U30" s="60"/>
      <c r="V30" s="684"/>
      <c r="W30" s="293"/>
      <c r="X30" s="293"/>
      <c r="AD30" s="60"/>
      <c r="AE30" s="60"/>
      <c r="AF30" s="60"/>
      <c r="AG30" s="60"/>
      <c r="AI30" s="10"/>
      <c r="AJ30" s="9"/>
      <c r="AK30" s="9"/>
      <c r="AL30" s="9"/>
      <c r="AM30" s="9"/>
      <c r="AN30" s="9"/>
      <c r="AO30" s="9"/>
      <c r="AP30" s="9"/>
      <c r="AQ30" s="9"/>
      <c r="AR30" s="60"/>
      <c r="AS30" s="60"/>
      <c r="AT30" s="60"/>
      <c r="AU30" s="60"/>
      <c r="AV30" s="60"/>
      <c r="AW30" s="60"/>
    </row>
    <row r="31" spans="2:49" ht="18" customHeight="1" x14ac:dyDescent="0.25">
      <c r="B31" s="60"/>
      <c r="C31" s="67"/>
      <c r="D31" s="55"/>
      <c r="E31" s="60"/>
      <c r="I31" s="60"/>
      <c r="U31" s="60"/>
      <c r="V31" s="293"/>
      <c r="W31" s="293"/>
      <c r="X31" s="293"/>
      <c r="AD31" s="60"/>
      <c r="AE31" s="60"/>
      <c r="AF31" s="60"/>
      <c r="AG31" s="60"/>
      <c r="AI31" s="10"/>
      <c r="AJ31" s="9"/>
      <c r="AK31" s="9"/>
      <c r="AL31" s="9"/>
      <c r="AM31" s="9"/>
      <c r="AN31" s="9"/>
      <c r="AO31" s="9"/>
      <c r="AP31" s="9"/>
      <c r="AQ31" s="9"/>
      <c r="AR31" s="60"/>
      <c r="AS31" s="60"/>
      <c r="AT31" s="60"/>
      <c r="AU31" s="60"/>
      <c r="AV31" s="60"/>
      <c r="AW31" s="60"/>
    </row>
    <row r="32" spans="2:49" ht="18" customHeight="1" x14ac:dyDescent="0.25">
      <c r="B32" s="60"/>
      <c r="C32" s="67"/>
      <c r="D32" s="55"/>
      <c r="E32" s="60"/>
      <c r="I32" s="60"/>
      <c r="U32" s="60"/>
      <c r="V32" s="293"/>
      <c r="W32" s="293"/>
      <c r="X32" s="293"/>
      <c r="AD32" s="60"/>
      <c r="AE32" s="60"/>
      <c r="AF32" s="60"/>
      <c r="AG32" s="60"/>
      <c r="AI32" s="2"/>
      <c r="AJ32" s="9"/>
      <c r="AK32" s="9"/>
      <c r="AL32" s="9"/>
      <c r="AM32" s="268"/>
      <c r="AN32" s="9"/>
      <c r="AO32" s="9"/>
      <c r="AP32" s="9"/>
      <c r="AQ32" s="268"/>
      <c r="AR32" s="60"/>
      <c r="AS32" s="60"/>
      <c r="AT32" s="60"/>
      <c r="AU32" s="60"/>
      <c r="AV32" s="60"/>
      <c r="AW32" s="60"/>
    </row>
    <row r="33" spans="2:49" ht="18" customHeight="1" x14ac:dyDescent="0.25">
      <c r="B33" s="60"/>
      <c r="C33" s="67"/>
      <c r="D33" s="55"/>
      <c r="E33" s="60"/>
      <c r="I33" s="60"/>
      <c r="U33" s="60"/>
      <c r="AD33" s="60"/>
      <c r="AE33" s="60"/>
      <c r="AF33" s="60"/>
      <c r="AG33" s="60"/>
      <c r="AI33" s="2"/>
      <c r="AJ33" s="9"/>
      <c r="AK33" s="9"/>
      <c r="AL33" s="9"/>
      <c r="AM33" s="268"/>
      <c r="AN33" s="9"/>
      <c r="AO33" s="9"/>
      <c r="AP33" s="9"/>
      <c r="AQ33" s="268"/>
      <c r="AR33" s="60"/>
      <c r="AS33" s="60"/>
      <c r="AT33" s="60"/>
      <c r="AU33" s="60"/>
      <c r="AV33" s="60"/>
      <c r="AW33" s="60"/>
    </row>
    <row r="34" spans="2:49" ht="18" customHeight="1" x14ac:dyDescent="0.25">
      <c r="B34" s="60"/>
      <c r="C34" s="67"/>
      <c r="D34" s="55"/>
      <c r="E34" s="60"/>
      <c r="I34" s="60"/>
      <c r="U34" s="60"/>
      <c r="AD34" s="60"/>
      <c r="AE34" s="60"/>
      <c r="AF34" s="60"/>
      <c r="AG34" s="60"/>
      <c r="AI34" s="10"/>
      <c r="AJ34" s="9"/>
      <c r="AK34" s="9"/>
      <c r="AL34" s="9"/>
      <c r="AM34" s="268"/>
      <c r="AN34" s="9"/>
      <c r="AO34" s="9"/>
      <c r="AP34" s="9"/>
      <c r="AQ34" s="268"/>
      <c r="AR34" s="60"/>
      <c r="AS34" s="60"/>
      <c r="AT34" s="60"/>
      <c r="AU34" s="60"/>
      <c r="AV34" s="60"/>
      <c r="AW34" s="60"/>
    </row>
    <row r="35" spans="2:49" ht="18" customHeight="1" x14ac:dyDescent="0.25">
      <c r="B35" s="60"/>
      <c r="C35" s="67"/>
      <c r="D35" s="55"/>
      <c r="E35" s="60"/>
      <c r="I35" s="60"/>
      <c r="U35" s="60"/>
      <c r="AD35" s="60"/>
      <c r="AE35" s="60"/>
      <c r="AF35" s="60"/>
      <c r="AG35" s="60"/>
      <c r="AI35" s="2"/>
      <c r="AJ35" s="9"/>
      <c r="AK35" s="9"/>
      <c r="AL35" s="9"/>
      <c r="AM35" s="268"/>
      <c r="AN35" s="9"/>
      <c r="AO35" s="9"/>
      <c r="AP35" s="9"/>
      <c r="AQ35" s="268"/>
      <c r="AR35" s="60"/>
      <c r="AS35" s="60"/>
      <c r="AT35" s="60"/>
      <c r="AU35" s="60"/>
      <c r="AV35" s="60"/>
      <c r="AW35" s="60"/>
    </row>
    <row r="36" spans="2:49" x14ac:dyDescent="0.25">
      <c r="B36" s="60"/>
      <c r="C36" s="67"/>
      <c r="D36" s="55"/>
      <c r="E36" s="60"/>
      <c r="I36" s="60"/>
      <c r="U36" s="60"/>
      <c r="AD36" s="60"/>
      <c r="AE36" s="60"/>
      <c r="AF36" s="60"/>
      <c r="AG36" s="60"/>
      <c r="AR36" s="60"/>
      <c r="AS36" s="60"/>
      <c r="AT36" s="60"/>
      <c r="AU36" s="60"/>
      <c r="AV36" s="60"/>
      <c r="AW36" s="60"/>
    </row>
    <row r="37" spans="2:49" x14ac:dyDescent="0.25">
      <c r="B37" s="60"/>
      <c r="C37" s="67"/>
      <c r="D37" s="55"/>
      <c r="E37" s="60"/>
      <c r="I37" s="60"/>
      <c r="U37" s="60"/>
      <c r="AD37" s="60"/>
      <c r="AE37" s="60"/>
      <c r="AF37" s="60"/>
      <c r="AG37" s="60"/>
      <c r="AR37" s="60"/>
      <c r="AS37" s="60"/>
      <c r="AT37" s="60"/>
      <c r="AU37" s="60"/>
      <c r="AV37" s="60"/>
      <c r="AW37" s="60"/>
    </row>
    <row r="38" spans="2:49" x14ac:dyDescent="0.25">
      <c r="B38" s="60"/>
      <c r="C38" s="67"/>
      <c r="D38" s="55"/>
      <c r="E38" s="60"/>
      <c r="I38" s="60"/>
      <c r="U38" s="60"/>
      <c r="AD38" s="60"/>
      <c r="AE38" s="60"/>
      <c r="AF38" s="60"/>
      <c r="AG38" s="60"/>
      <c r="AR38" s="60"/>
      <c r="AS38" s="60"/>
      <c r="AT38" s="60"/>
      <c r="AU38" s="60"/>
      <c r="AV38" s="60"/>
      <c r="AW38" s="60"/>
    </row>
    <row r="39" spans="2:49" x14ac:dyDescent="0.25">
      <c r="B39" s="60"/>
      <c r="C39" s="67"/>
      <c r="D39" s="55"/>
      <c r="E39" s="60"/>
      <c r="I39" s="60"/>
      <c r="U39" s="60"/>
      <c r="AD39" s="60"/>
      <c r="AE39" s="60"/>
      <c r="AF39" s="60"/>
      <c r="AG39" s="60"/>
      <c r="AR39" s="60"/>
      <c r="AS39" s="60"/>
      <c r="AT39" s="60"/>
      <c r="AU39" s="60"/>
      <c r="AV39" s="60"/>
      <c r="AW39" s="60"/>
    </row>
    <row r="40" spans="2:49" x14ac:dyDescent="0.25">
      <c r="B40" s="60"/>
      <c r="C40" s="67"/>
      <c r="D40" s="55"/>
      <c r="E40" s="60"/>
      <c r="I40" s="60"/>
      <c r="U40" s="60"/>
      <c r="AD40" s="60"/>
      <c r="AE40" s="60"/>
      <c r="AF40" s="60"/>
      <c r="AG40" s="60"/>
      <c r="AR40" s="60"/>
      <c r="AS40" s="60"/>
      <c r="AT40" s="60"/>
      <c r="AU40" s="60"/>
      <c r="AV40" s="60"/>
      <c r="AW40" s="60"/>
    </row>
    <row r="41" spans="2:49" x14ac:dyDescent="0.25">
      <c r="B41" s="60"/>
      <c r="C41" s="67"/>
      <c r="D41" s="55"/>
      <c r="E41" s="60"/>
      <c r="I41" s="60"/>
      <c r="U41" s="60"/>
      <c r="AD41" s="60"/>
      <c r="AE41" s="60"/>
      <c r="AF41" s="60"/>
      <c r="AG41" s="60"/>
      <c r="AR41" s="60"/>
      <c r="AS41" s="60"/>
      <c r="AT41" s="60"/>
      <c r="AU41" s="60"/>
      <c r="AV41" s="60"/>
      <c r="AW41" s="60"/>
    </row>
    <row r="42" spans="2:49" ht="118.5" customHeight="1" x14ac:dyDescent="0.25">
      <c r="B42" s="60"/>
      <c r="C42" s="67"/>
      <c r="D42" s="55"/>
      <c r="E42" s="60"/>
      <c r="I42" s="60"/>
      <c r="U42" s="60"/>
      <c r="AD42" s="60"/>
      <c r="AE42" s="60"/>
      <c r="AF42" s="60"/>
      <c r="AG42" s="60"/>
      <c r="AH42" s="60"/>
      <c r="AI42" s="60"/>
      <c r="AJ42" s="60"/>
      <c r="AK42" s="60"/>
      <c r="AL42" s="60"/>
      <c r="AM42" s="60"/>
      <c r="AN42" s="60"/>
      <c r="AO42" s="60"/>
      <c r="AP42" s="60"/>
      <c r="AQ42" s="60"/>
      <c r="AR42" s="60"/>
      <c r="AS42" s="60"/>
      <c r="AT42" s="60"/>
      <c r="AU42" s="60"/>
      <c r="AV42" s="60"/>
      <c r="AW42" s="60"/>
    </row>
    <row r="43" spans="2:49" x14ac:dyDescent="0.25">
      <c r="B43" s="60"/>
      <c r="C43" s="67"/>
      <c r="D43" s="55"/>
      <c r="E43" s="60"/>
      <c r="I43" s="60"/>
      <c r="U43" s="60"/>
      <c r="AD43" s="60"/>
      <c r="AE43" s="60"/>
      <c r="AF43" s="60"/>
      <c r="AG43" s="60"/>
      <c r="AH43" s="60"/>
      <c r="AI43" s="60"/>
      <c r="AJ43" s="60"/>
      <c r="AK43" s="60"/>
      <c r="AL43" s="60"/>
      <c r="AM43" s="60"/>
      <c r="AN43" s="60"/>
      <c r="AO43" s="60"/>
      <c r="AP43" s="60"/>
      <c r="AQ43" s="60"/>
      <c r="AR43" s="60"/>
      <c r="AS43" s="60"/>
      <c r="AT43" s="60"/>
      <c r="AU43" s="60"/>
      <c r="AV43" s="60"/>
      <c r="AW43" s="60"/>
    </row>
    <row r="44" spans="2:49" ht="15" customHeight="1" x14ac:dyDescent="0.25">
      <c r="B44" s="60"/>
      <c r="C44" s="67"/>
      <c r="D44" s="55"/>
      <c r="E44" s="60"/>
      <c r="I44" s="60"/>
      <c r="U44" s="60"/>
      <c r="AD44" s="60"/>
      <c r="AE44" s="60"/>
      <c r="AF44" s="60"/>
      <c r="AG44" s="60"/>
      <c r="AH44" s="60"/>
      <c r="AI44" s="60"/>
      <c r="AJ44" s="60"/>
      <c r="AK44" s="60"/>
      <c r="AL44" s="60"/>
      <c r="AM44" s="60"/>
      <c r="AN44" s="60"/>
      <c r="AO44" s="60"/>
      <c r="AP44" s="60"/>
      <c r="AQ44" s="60"/>
      <c r="AR44" s="60"/>
      <c r="AS44" s="60"/>
      <c r="AT44" s="60"/>
      <c r="AU44" s="60"/>
      <c r="AV44" s="60"/>
      <c r="AW44" s="60"/>
    </row>
    <row r="45" spans="2:49" ht="15" customHeight="1" x14ac:dyDescent="0.25">
      <c r="B45" s="60"/>
      <c r="C45" s="67"/>
      <c r="D45" s="55"/>
      <c r="E45" s="60"/>
      <c r="I45" s="60"/>
      <c r="U45" s="60"/>
      <c r="AD45" s="60"/>
      <c r="AE45" s="60"/>
      <c r="AF45" s="60"/>
      <c r="AG45" s="60"/>
      <c r="AH45" s="60"/>
      <c r="AI45" s="60"/>
      <c r="AJ45" s="60"/>
      <c r="AK45" s="60"/>
      <c r="AL45" s="60"/>
      <c r="AM45" s="60"/>
      <c r="AN45" s="60"/>
      <c r="AO45" s="60"/>
      <c r="AP45" s="60"/>
      <c r="AQ45" s="60"/>
      <c r="AR45" s="60"/>
      <c r="AS45" s="60"/>
      <c r="AT45" s="60"/>
      <c r="AU45" s="60"/>
      <c r="AV45" s="60"/>
      <c r="AW45" s="60"/>
    </row>
    <row r="46" spans="2:49" ht="15" customHeight="1" x14ac:dyDescent="0.25">
      <c r="B46" s="60"/>
      <c r="C46" s="67"/>
      <c r="D46" s="55"/>
      <c r="E46" s="60"/>
      <c r="I46" s="60"/>
      <c r="U46" s="60"/>
      <c r="AD46" s="60"/>
      <c r="AE46" s="60"/>
      <c r="AF46" s="60"/>
      <c r="AG46" s="60"/>
      <c r="AH46" s="60"/>
      <c r="AI46" s="60"/>
      <c r="AJ46" s="60"/>
      <c r="AK46" s="60"/>
      <c r="AL46" s="60"/>
      <c r="AM46" s="60"/>
      <c r="AN46" s="60"/>
      <c r="AO46" s="60"/>
      <c r="AP46" s="60"/>
      <c r="AQ46" s="60"/>
      <c r="AR46" s="60"/>
      <c r="AS46" s="60"/>
      <c r="AT46" s="60"/>
      <c r="AU46" s="60"/>
      <c r="AV46" s="60"/>
      <c r="AW46" s="60"/>
    </row>
    <row r="47" spans="2:49" ht="15" customHeight="1" x14ac:dyDescent="0.25">
      <c r="B47" s="60"/>
      <c r="C47" s="67"/>
      <c r="D47" s="55"/>
      <c r="E47" s="60"/>
      <c r="I47" s="60"/>
      <c r="U47" s="60"/>
      <c r="AD47" s="60"/>
      <c r="AE47" s="60"/>
      <c r="AF47" s="60"/>
      <c r="AG47" s="60"/>
      <c r="AH47" s="60"/>
      <c r="AI47" s="60"/>
      <c r="AJ47" s="60"/>
      <c r="AK47" s="60"/>
      <c r="AL47" s="60"/>
      <c r="AM47" s="60"/>
      <c r="AN47" s="60"/>
      <c r="AO47" s="60"/>
      <c r="AP47" s="60"/>
    </row>
    <row r="48" spans="2:49" ht="15" customHeight="1" x14ac:dyDescent="0.25">
      <c r="B48" s="60"/>
      <c r="C48" s="67"/>
      <c r="D48" s="55"/>
      <c r="E48" s="60"/>
      <c r="I48" s="60"/>
      <c r="U48" s="60"/>
      <c r="AD48" s="60"/>
      <c r="AE48" s="60"/>
      <c r="AF48" s="60"/>
      <c r="AG48" s="60"/>
      <c r="AH48" s="60"/>
      <c r="AI48" s="60"/>
      <c r="AJ48" s="60"/>
      <c r="AK48" s="60"/>
      <c r="AL48" s="60"/>
      <c r="AM48" s="60"/>
      <c r="AN48" s="60"/>
      <c r="AO48" s="60"/>
      <c r="AP48" s="60"/>
    </row>
    <row r="49" spans="2:42" ht="15" customHeight="1" x14ac:dyDescent="0.25">
      <c r="B49" s="60"/>
      <c r="C49" s="67"/>
      <c r="D49" s="55"/>
      <c r="E49" s="60"/>
      <c r="I49" s="60"/>
      <c r="U49" s="60"/>
      <c r="AD49" s="60"/>
      <c r="AE49" s="60"/>
      <c r="AF49" s="60"/>
      <c r="AG49" s="60"/>
      <c r="AH49" s="60"/>
      <c r="AI49" s="60"/>
      <c r="AJ49" s="60"/>
      <c r="AK49" s="60"/>
      <c r="AL49" s="60"/>
      <c r="AM49" s="60"/>
      <c r="AN49" s="60"/>
      <c r="AO49" s="60"/>
      <c r="AP49" s="60"/>
    </row>
    <row r="50" spans="2:42" ht="15" customHeight="1" x14ac:dyDescent="0.25">
      <c r="B50" s="60"/>
      <c r="C50" s="67"/>
      <c r="D50" s="55"/>
      <c r="E50" s="60"/>
      <c r="I50" s="60"/>
      <c r="U50" s="60"/>
      <c r="AD50" s="60"/>
      <c r="AE50" s="60"/>
      <c r="AF50" s="60"/>
      <c r="AG50" s="60"/>
      <c r="AH50" s="60"/>
      <c r="AI50" s="60"/>
      <c r="AJ50" s="60"/>
      <c r="AK50" s="60"/>
      <c r="AL50" s="60"/>
      <c r="AM50" s="60"/>
      <c r="AN50" s="60"/>
      <c r="AO50" s="60"/>
      <c r="AP50" s="60"/>
    </row>
    <row r="51" spans="2:42" x14ac:dyDescent="0.25">
      <c r="B51" s="60"/>
      <c r="C51" s="67"/>
      <c r="D51" s="55"/>
      <c r="E51" s="60"/>
      <c r="I51" s="60"/>
      <c r="U51" s="60"/>
      <c r="AD51" s="60"/>
      <c r="AE51" s="60"/>
      <c r="AF51" s="60"/>
      <c r="AG51" s="60"/>
      <c r="AH51" s="60"/>
      <c r="AI51" s="60"/>
      <c r="AJ51" s="60"/>
      <c r="AK51" s="60"/>
      <c r="AL51" s="60"/>
      <c r="AM51" s="60"/>
      <c r="AN51" s="60"/>
      <c r="AO51" s="60"/>
      <c r="AP51" s="60"/>
    </row>
    <row r="52" spans="2:42" x14ac:dyDescent="0.25">
      <c r="B52" s="60"/>
      <c r="C52" s="67"/>
      <c r="D52" s="55"/>
      <c r="E52" s="60"/>
      <c r="I52" s="60"/>
      <c r="U52" s="60"/>
      <c r="AD52" s="60"/>
      <c r="AE52" s="60"/>
      <c r="AF52" s="60"/>
      <c r="AG52" s="60"/>
      <c r="AH52" s="60"/>
      <c r="AI52" s="60"/>
      <c r="AJ52" s="60"/>
      <c r="AK52" s="60"/>
      <c r="AL52" s="60"/>
      <c r="AM52" s="60"/>
      <c r="AN52" s="60"/>
      <c r="AO52" s="60"/>
      <c r="AP52" s="60"/>
    </row>
    <row r="53" spans="2:42" x14ac:dyDescent="0.25">
      <c r="B53" s="60"/>
      <c r="C53" s="67"/>
      <c r="D53" s="55"/>
      <c r="E53" s="60"/>
      <c r="I53" s="60"/>
      <c r="U53" s="60"/>
      <c r="AD53" s="60"/>
      <c r="AE53" s="60"/>
      <c r="AF53" s="60"/>
      <c r="AG53" s="60"/>
      <c r="AH53" s="60"/>
      <c r="AI53" s="60"/>
      <c r="AJ53" s="60"/>
      <c r="AK53" s="60"/>
      <c r="AL53" s="60"/>
      <c r="AM53" s="60"/>
      <c r="AN53" s="60"/>
      <c r="AO53" s="60"/>
      <c r="AP53" s="60"/>
    </row>
    <row r="54" spans="2:42" x14ac:dyDescent="0.25">
      <c r="B54" s="60"/>
      <c r="C54" s="67"/>
      <c r="D54" s="55"/>
      <c r="E54" s="60"/>
      <c r="I54" s="60"/>
      <c r="U54" s="60"/>
      <c r="AD54" s="60"/>
      <c r="AE54" s="60"/>
      <c r="AF54" s="60"/>
      <c r="AG54" s="60"/>
      <c r="AH54" s="60"/>
      <c r="AI54" s="60"/>
      <c r="AJ54" s="60"/>
      <c r="AK54" s="60"/>
      <c r="AL54" s="60"/>
      <c r="AM54" s="60"/>
      <c r="AN54" s="60"/>
      <c r="AO54" s="60"/>
      <c r="AP54" s="60"/>
    </row>
    <row r="55" spans="2:42" x14ac:dyDescent="0.25">
      <c r="B55" s="60"/>
      <c r="C55" s="67"/>
      <c r="D55" s="55"/>
      <c r="E55" s="60"/>
      <c r="I55" s="60"/>
      <c r="U55" s="60"/>
      <c r="AD55" s="60"/>
      <c r="AE55" s="60"/>
      <c r="AF55" s="60"/>
      <c r="AG55" s="60"/>
      <c r="AH55" s="60"/>
      <c r="AI55" s="60"/>
      <c r="AJ55" s="60"/>
      <c r="AK55" s="60"/>
      <c r="AL55" s="60"/>
      <c r="AM55" s="60"/>
      <c r="AN55" s="60"/>
      <c r="AO55" s="60"/>
      <c r="AP55" s="60"/>
    </row>
    <row r="56" spans="2:42" x14ac:dyDescent="0.25">
      <c r="B56" s="60"/>
      <c r="C56" s="67"/>
      <c r="D56" s="55"/>
      <c r="E56" s="60"/>
      <c r="I56" s="60"/>
      <c r="U56" s="60"/>
      <c r="AD56" s="60"/>
      <c r="AE56" s="60"/>
      <c r="AF56" s="60"/>
      <c r="AG56" s="60"/>
      <c r="AH56" s="60"/>
      <c r="AI56" s="60"/>
      <c r="AJ56" s="60"/>
      <c r="AK56" s="60"/>
      <c r="AL56" s="60"/>
      <c r="AM56" s="60"/>
      <c r="AN56" s="60"/>
      <c r="AO56" s="60"/>
      <c r="AP56" s="60"/>
    </row>
    <row r="57" spans="2:42" x14ac:dyDescent="0.25">
      <c r="B57" s="60"/>
      <c r="C57" s="67"/>
      <c r="D57" s="55"/>
      <c r="E57" s="60"/>
      <c r="I57" s="60"/>
      <c r="U57" s="60"/>
      <c r="AD57" s="60"/>
      <c r="AE57" s="60"/>
      <c r="AF57" s="60"/>
      <c r="AG57" s="60"/>
      <c r="AH57" s="60"/>
      <c r="AI57" s="60"/>
      <c r="AJ57" s="60"/>
      <c r="AK57" s="60"/>
      <c r="AL57" s="60"/>
      <c r="AM57" s="60"/>
      <c r="AN57" s="60"/>
      <c r="AO57" s="60"/>
      <c r="AP57" s="60"/>
    </row>
    <row r="58" spans="2:42" x14ac:dyDescent="0.25">
      <c r="B58" s="60"/>
      <c r="C58" s="67"/>
      <c r="D58" s="55"/>
      <c r="E58" s="60"/>
      <c r="I58" s="60"/>
      <c r="U58" s="60"/>
      <c r="AD58" s="60"/>
      <c r="AE58" s="60"/>
      <c r="AF58" s="60"/>
      <c r="AG58" s="60"/>
      <c r="AH58" s="60"/>
      <c r="AI58" s="60"/>
      <c r="AJ58" s="60"/>
      <c r="AK58" s="60"/>
      <c r="AL58" s="60"/>
      <c r="AM58" s="60"/>
      <c r="AN58" s="60"/>
      <c r="AO58" s="60"/>
      <c r="AP58" s="60"/>
    </row>
    <row r="59" spans="2:42" x14ac:dyDescent="0.25">
      <c r="B59" s="60"/>
      <c r="C59" s="67"/>
      <c r="D59" s="55"/>
      <c r="E59" s="60"/>
      <c r="I59" s="60"/>
      <c r="U59" s="60"/>
      <c r="AD59" s="60"/>
      <c r="AE59" s="60"/>
      <c r="AF59" s="60"/>
      <c r="AG59" s="60"/>
      <c r="AH59" s="60"/>
      <c r="AI59" s="60"/>
      <c r="AJ59" s="60"/>
      <c r="AK59" s="60"/>
      <c r="AL59" s="60"/>
      <c r="AM59" s="60"/>
      <c r="AN59" s="60"/>
      <c r="AO59" s="60"/>
      <c r="AP59" s="60"/>
    </row>
    <row r="60" spans="2:42" x14ac:dyDescent="0.25">
      <c r="B60" s="60"/>
      <c r="C60" s="67"/>
      <c r="D60" s="55"/>
      <c r="E60" s="60"/>
      <c r="I60" s="60"/>
      <c r="U60" s="60"/>
      <c r="AD60" s="60"/>
      <c r="AE60" s="60"/>
      <c r="AF60" s="60"/>
      <c r="AG60" s="60"/>
      <c r="AH60" s="60"/>
      <c r="AI60" s="60"/>
      <c r="AJ60" s="60"/>
      <c r="AK60" s="60"/>
      <c r="AL60" s="60"/>
      <c r="AM60" s="60"/>
      <c r="AN60" s="60"/>
      <c r="AO60" s="60"/>
      <c r="AP60" s="60"/>
    </row>
    <row r="61" spans="2:42" x14ac:dyDescent="0.25">
      <c r="B61" s="60"/>
      <c r="C61" s="67"/>
      <c r="D61" s="55"/>
      <c r="E61" s="60"/>
      <c r="I61" s="60"/>
      <c r="U61" s="60"/>
      <c r="AD61" s="60"/>
      <c r="AE61" s="60"/>
      <c r="AF61" s="60"/>
      <c r="AG61" s="60"/>
      <c r="AH61" s="60"/>
      <c r="AI61" s="60"/>
      <c r="AJ61" s="60"/>
      <c r="AK61" s="60"/>
      <c r="AL61" s="60"/>
      <c r="AM61" s="60"/>
      <c r="AN61" s="60"/>
      <c r="AO61" s="60"/>
      <c r="AP61" s="60"/>
    </row>
    <row r="62" spans="2:42" x14ac:dyDescent="0.25">
      <c r="B62" s="60"/>
      <c r="C62" s="67"/>
      <c r="D62" s="55"/>
      <c r="E62" s="60"/>
      <c r="I62" s="60"/>
      <c r="U62" s="60"/>
      <c r="AD62" s="60"/>
      <c r="AE62" s="60"/>
      <c r="AF62" s="60"/>
      <c r="AG62" s="60"/>
      <c r="AH62" s="60"/>
      <c r="AI62" s="60"/>
      <c r="AJ62" s="60"/>
      <c r="AK62" s="60"/>
      <c r="AL62" s="60"/>
      <c r="AM62" s="60"/>
      <c r="AN62" s="60"/>
      <c r="AO62" s="60"/>
      <c r="AP62" s="60"/>
    </row>
    <row r="63" spans="2:42" x14ac:dyDescent="0.25">
      <c r="B63" s="60"/>
      <c r="C63" s="67"/>
      <c r="D63" s="55"/>
      <c r="E63" s="60"/>
      <c r="I63" s="60"/>
      <c r="U63" s="60"/>
      <c r="AD63" s="60"/>
      <c r="AE63" s="60"/>
      <c r="AF63" s="60"/>
      <c r="AG63" s="60"/>
      <c r="AH63" s="60"/>
      <c r="AI63" s="60"/>
      <c r="AJ63" s="60"/>
      <c r="AK63" s="60"/>
      <c r="AL63" s="60"/>
      <c r="AM63" s="60"/>
      <c r="AN63" s="60"/>
      <c r="AO63" s="60"/>
      <c r="AP63" s="60"/>
    </row>
    <row r="64" spans="2:42" x14ac:dyDescent="0.25">
      <c r="B64" s="60"/>
      <c r="C64" s="67"/>
      <c r="D64" s="55"/>
      <c r="E64" s="60"/>
      <c r="I64" s="60"/>
      <c r="U64" s="60"/>
      <c r="AD64" s="60"/>
      <c r="AE64" s="60"/>
      <c r="AF64" s="60"/>
      <c r="AG64" s="60"/>
      <c r="AH64" s="60"/>
      <c r="AI64" s="60"/>
      <c r="AJ64" s="60"/>
      <c r="AK64" s="60"/>
      <c r="AL64" s="60"/>
      <c r="AM64" s="60"/>
      <c r="AN64" s="60"/>
      <c r="AO64" s="60"/>
      <c r="AP64" s="60"/>
    </row>
    <row r="65" spans="2:42" x14ac:dyDescent="0.25">
      <c r="B65" s="60"/>
      <c r="C65" s="67"/>
      <c r="D65" s="55"/>
      <c r="E65" s="60"/>
      <c r="I65" s="60"/>
      <c r="U65" s="60"/>
      <c r="AD65" s="60"/>
      <c r="AE65" s="60"/>
      <c r="AF65" s="60"/>
      <c r="AG65" s="60"/>
      <c r="AH65" s="60"/>
      <c r="AI65" s="60"/>
      <c r="AJ65" s="60"/>
      <c r="AK65" s="60"/>
      <c r="AL65" s="60"/>
      <c r="AM65" s="60"/>
      <c r="AN65" s="60"/>
      <c r="AO65" s="60"/>
      <c r="AP65" s="60"/>
    </row>
    <row r="66" spans="2:42" x14ac:dyDescent="0.25">
      <c r="B66" s="60"/>
      <c r="C66" s="67"/>
      <c r="D66" s="55"/>
      <c r="E66" s="60"/>
      <c r="I66" s="60"/>
      <c r="U66" s="60"/>
      <c r="AD66" s="60"/>
      <c r="AE66" s="60"/>
      <c r="AF66" s="60"/>
      <c r="AG66" s="60"/>
      <c r="AH66" s="60"/>
      <c r="AI66" s="60"/>
      <c r="AJ66" s="60"/>
      <c r="AK66" s="60"/>
      <c r="AL66" s="60"/>
      <c r="AM66" s="60"/>
      <c r="AN66" s="60"/>
      <c r="AO66" s="60"/>
      <c r="AP66" s="60"/>
    </row>
    <row r="67" spans="2:42" x14ac:dyDescent="0.25">
      <c r="B67" s="60"/>
      <c r="C67" s="67"/>
      <c r="D67" s="55"/>
      <c r="E67" s="60"/>
      <c r="I67" s="60"/>
      <c r="U67" s="60"/>
      <c r="AD67" s="60"/>
      <c r="AE67" s="60"/>
      <c r="AF67" s="60"/>
      <c r="AG67" s="60"/>
      <c r="AH67" s="60"/>
      <c r="AI67" s="60"/>
      <c r="AJ67" s="60"/>
      <c r="AK67" s="60"/>
      <c r="AL67" s="60"/>
      <c r="AM67" s="60"/>
      <c r="AN67" s="60"/>
      <c r="AO67" s="60"/>
      <c r="AP67" s="60"/>
    </row>
    <row r="68" spans="2:42" x14ac:dyDescent="0.25">
      <c r="B68" s="60"/>
      <c r="C68" s="67"/>
      <c r="D68" s="55"/>
      <c r="E68" s="60"/>
      <c r="I68" s="60"/>
      <c r="U68" s="60"/>
      <c r="AD68" s="60"/>
      <c r="AE68" s="60"/>
      <c r="AF68" s="60"/>
      <c r="AG68" s="60"/>
      <c r="AH68" s="60"/>
      <c r="AI68" s="60"/>
      <c r="AJ68" s="60"/>
      <c r="AK68" s="60"/>
      <c r="AL68" s="60"/>
      <c r="AM68" s="60"/>
      <c r="AN68" s="60"/>
      <c r="AO68" s="60"/>
      <c r="AP68" s="60"/>
    </row>
    <row r="69" spans="2:42" x14ac:dyDescent="0.25">
      <c r="B69" s="60"/>
      <c r="C69" s="67"/>
      <c r="D69" s="55"/>
      <c r="E69" s="60"/>
      <c r="I69" s="60"/>
      <c r="U69" s="60"/>
      <c r="AD69" s="60"/>
      <c r="AE69" s="60"/>
      <c r="AF69" s="60"/>
      <c r="AG69" s="60"/>
      <c r="AH69" s="60"/>
      <c r="AI69" s="60"/>
      <c r="AJ69" s="60"/>
      <c r="AK69" s="60"/>
      <c r="AL69" s="60"/>
      <c r="AM69" s="60"/>
      <c r="AN69" s="60"/>
      <c r="AO69" s="60"/>
      <c r="AP69" s="60"/>
    </row>
    <row r="70" spans="2:42" x14ac:dyDescent="0.25">
      <c r="B70" s="60"/>
      <c r="C70" s="67"/>
      <c r="D70" s="55"/>
      <c r="E70" s="60"/>
      <c r="I70" s="60"/>
      <c r="U70" s="60"/>
      <c r="AD70" s="60"/>
      <c r="AE70" s="60"/>
      <c r="AF70" s="60"/>
      <c r="AG70" s="60"/>
      <c r="AH70" s="60"/>
      <c r="AI70" s="60"/>
      <c r="AJ70" s="60"/>
      <c r="AK70" s="60"/>
      <c r="AL70" s="60"/>
      <c r="AM70" s="60"/>
      <c r="AN70" s="60"/>
      <c r="AO70" s="60"/>
      <c r="AP70" s="60"/>
    </row>
    <row r="71" spans="2:42" x14ac:dyDescent="0.25">
      <c r="B71" s="60"/>
      <c r="C71" s="67"/>
      <c r="D71" s="55"/>
      <c r="E71" s="60"/>
      <c r="I71" s="60"/>
      <c r="U71" s="60"/>
      <c r="AD71" s="60"/>
      <c r="AE71" s="60"/>
      <c r="AF71" s="60"/>
      <c r="AG71" s="60"/>
      <c r="AH71" s="60"/>
      <c r="AI71" s="60"/>
      <c r="AJ71" s="60"/>
      <c r="AK71" s="60"/>
      <c r="AL71" s="60"/>
      <c r="AM71" s="60"/>
      <c r="AN71" s="60"/>
      <c r="AO71" s="60"/>
      <c r="AP71" s="60"/>
    </row>
    <row r="72" spans="2:42" x14ac:dyDescent="0.25">
      <c r="B72" s="60"/>
      <c r="C72" s="67"/>
      <c r="D72" s="55"/>
      <c r="E72" s="60"/>
      <c r="I72" s="60"/>
      <c r="U72" s="60"/>
      <c r="AD72" s="60"/>
      <c r="AE72" s="60"/>
      <c r="AF72" s="60"/>
      <c r="AG72" s="60"/>
      <c r="AH72" s="60"/>
      <c r="AI72" s="60"/>
      <c r="AJ72" s="60"/>
      <c r="AK72" s="60"/>
      <c r="AL72" s="60"/>
      <c r="AM72" s="60"/>
      <c r="AN72" s="60"/>
      <c r="AO72" s="60"/>
      <c r="AP72" s="60"/>
    </row>
    <row r="73" spans="2:42" x14ac:dyDescent="0.25">
      <c r="B73" s="60"/>
      <c r="C73" s="67"/>
      <c r="D73" s="55"/>
      <c r="E73" s="60"/>
      <c r="I73" s="60"/>
      <c r="U73" s="60"/>
      <c r="AD73" s="60"/>
      <c r="AE73" s="60"/>
      <c r="AF73" s="60"/>
      <c r="AG73" s="60"/>
      <c r="AH73" s="60"/>
      <c r="AI73" s="60"/>
      <c r="AJ73" s="60"/>
      <c r="AK73" s="60"/>
      <c r="AL73" s="60"/>
      <c r="AM73" s="60"/>
      <c r="AN73" s="60"/>
      <c r="AO73" s="60"/>
      <c r="AP73" s="60"/>
    </row>
    <row r="74" spans="2:42" x14ac:dyDescent="0.25">
      <c r="B74" s="60"/>
      <c r="C74" s="67"/>
      <c r="D74" s="55"/>
      <c r="E74" s="60"/>
      <c r="I74" s="60"/>
      <c r="U74" s="60"/>
      <c r="AD74" s="60"/>
      <c r="AE74" s="60"/>
      <c r="AF74" s="60"/>
      <c r="AG74" s="60"/>
      <c r="AH74" s="60"/>
      <c r="AI74" s="60"/>
      <c r="AJ74" s="60"/>
      <c r="AK74" s="60"/>
      <c r="AL74" s="60"/>
      <c r="AM74" s="60"/>
      <c r="AN74" s="60"/>
      <c r="AO74" s="60"/>
      <c r="AP74" s="60"/>
    </row>
    <row r="75" spans="2:42" x14ac:dyDescent="0.25">
      <c r="B75" s="60"/>
      <c r="C75" s="67"/>
      <c r="D75" s="55"/>
      <c r="E75" s="60"/>
      <c r="I75" s="60"/>
      <c r="U75" s="60"/>
      <c r="AD75" s="60"/>
      <c r="AE75" s="60"/>
      <c r="AF75" s="60"/>
      <c r="AG75" s="60"/>
      <c r="AH75" s="60"/>
      <c r="AI75" s="60"/>
      <c r="AJ75" s="60"/>
      <c r="AK75" s="60"/>
      <c r="AL75" s="60"/>
      <c r="AM75" s="60"/>
      <c r="AN75" s="60"/>
      <c r="AO75" s="60"/>
      <c r="AP75" s="60"/>
    </row>
    <row r="76" spans="2:42" x14ac:dyDescent="0.25">
      <c r="B76" s="60"/>
      <c r="C76" s="67"/>
      <c r="D76" s="55"/>
      <c r="E76" s="60"/>
      <c r="I76" s="60"/>
      <c r="U76" s="60"/>
      <c r="AD76" s="60"/>
      <c r="AE76" s="60"/>
      <c r="AF76" s="60"/>
      <c r="AG76" s="60"/>
      <c r="AH76" s="60"/>
      <c r="AI76" s="60"/>
      <c r="AJ76" s="60"/>
      <c r="AK76" s="60"/>
      <c r="AL76" s="60"/>
      <c r="AM76" s="60"/>
      <c r="AN76" s="60"/>
      <c r="AO76" s="60"/>
      <c r="AP76" s="60"/>
    </row>
    <row r="77" spans="2:42" x14ac:dyDescent="0.25">
      <c r="B77" s="60"/>
      <c r="C77" s="67"/>
      <c r="D77" s="55"/>
      <c r="E77" s="60"/>
      <c r="I77" s="60"/>
      <c r="U77" s="60"/>
      <c r="AD77" s="60"/>
      <c r="AE77" s="60"/>
      <c r="AF77" s="60"/>
      <c r="AG77" s="60"/>
      <c r="AH77" s="60"/>
      <c r="AI77" s="60"/>
      <c r="AJ77" s="60"/>
      <c r="AK77" s="60"/>
      <c r="AL77" s="60"/>
      <c r="AM77" s="60"/>
      <c r="AN77" s="60"/>
      <c r="AO77" s="60"/>
      <c r="AP77" s="60"/>
    </row>
    <row r="78" spans="2:42" x14ac:dyDescent="0.25">
      <c r="B78" s="60"/>
      <c r="C78" s="67"/>
      <c r="D78" s="55"/>
      <c r="E78" s="60"/>
      <c r="I78" s="60"/>
      <c r="U78" s="60"/>
      <c r="AD78" s="60"/>
      <c r="AE78" s="60"/>
      <c r="AF78" s="60"/>
      <c r="AG78" s="60"/>
      <c r="AH78" s="60"/>
      <c r="AI78" s="60"/>
      <c r="AJ78" s="60"/>
      <c r="AK78" s="60"/>
      <c r="AL78" s="60"/>
      <c r="AM78" s="60"/>
      <c r="AN78" s="60"/>
      <c r="AO78" s="60"/>
      <c r="AP78" s="60"/>
    </row>
    <row r="79" spans="2:42" x14ac:dyDescent="0.25">
      <c r="B79" s="60"/>
      <c r="C79" s="67"/>
      <c r="D79" s="55"/>
      <c r="E79" s="60"/>
      <c r="I79" s="60"/>
      <c r="U79" s="60"/>
      <c r="AD79" s="60"/>
      <c r="AE79" s="60"/>
      <c r="AF79" s="60"/>
      <c r="AG79" s="60"/>
      <c r="AH79" s="60"/>
      <c r="AI79" s="60"/>
      <c r="AJ79" s="60"/>
      <c r="AK79" s="60"/>
      <c r="AL79" s="60"/>
      <c r="AM79" s="60"/>
      <c r="AN79" s="60"/>
      <c r="AO79" s="60"/>
      <c r="AP79" s="60"/>
    </row>
    <row r="80" spans="2:42" x14ac:dyDescent="0.25">
      <c r="B80" s="60"/>
      <c r="C80" s="67"/>
      <c r="D80" s="55"/>
      <c r="E80" s="60"/>
      <c r="I80" s="60"/>
      <c r="U80" s="60"/>
      <c r="AD80" s="60"/>
      <c r="AE80" s="60"/>
      <c r="AF80" s="60"/>
      <c r="AG80" s="60"/>
      <c r="AH80" s="60"/>
      <c r="AI80" s="60"/>
      <c r="AJ80" s="60"/>
      <c r="AK80" s="60"/>
      <c r="AL80" s="60"/>
      <c r="AM80" s="60"/>
      <c r="AN80" s="60"/>
      <c r="AO80" s="60"/>
      <c r="AP80" s="60"/>
    </row>
    <row r="81" spans="2:42" x14ac:dyDescent="0.25">
      <c r="B81" s="60"/>
      <c r="C81" s="67"/>
      <c r="D81" s="55"/>
      <c r="E81" s="60"/>
      <c r="I81" s="60"/>
      <c r="U81" s="60"/>
      <c r="AD81" s="60"/>
      <c r="AE81" s="60"/>
      <c r="AF81" s="60"/>
      <c r="AG81" s="60"/>
      <c r="AH81" s="60"/>
      <c r="AI81" s="60"/>
      <c r="AJ81" s="60"/>
      <c r="AK81" s="60"/>
      <c r="AL81" s="60"/>
      <c r="AM81" s="60"/>
      <c r="AN81" s="60"/>
      <c r="AO81" s="60"/>
      <c r="AP81" s="60"/>
    </row>
    <row r="82" spans="2:42" x14ac:dyDescent="0.25">
      <c r="B82" s="60"/>
      <c r="C82" s="67"/>
      <c r="D82" s="55"/>
      <c r="E82" s="60"/>
      <c r="I82" s="60"/>
      <c r="U82" s="60"/>
      <c r="AD82" s="60"/>
      <c r="AE82" s="60"/>
      <c r="AF82" s="60"/>
      <c r="AG82" s="60"/>
      <c r="AH82" s="60"/>
      <c r="AI82" s="60"/>
      <c r="AJ82" s="60"/>
      <c r="AK82" s="60"/>
      <c r="AL82" s="60"/>
      <c r="AM82" s="60"/>
      <c r="AN82" s="60"/>
      <c r="AO82" s="60"/>
      <c r="AP82" s="60"/>
    </row>
    <row r="83" spans="2:42" x14ac:dyDescent="0.25">
      <c r="B83" s="60"/>
      <c r="C83" s="67"/>
      <c r="D83" s="55"/>
      <c r="E83" s="60"/>
      <c r="I83" s="60"/>
      <c r="U83" s="60"/>
      <c r="AD83" s="60"/>
      <c r="AE83" s="60"/>
      <c r="AF83" s="60"/>
      <c r="AG83" s="60"/>
      <c r="AH83" s="60"/>
      <c r="AI83" s="60"/>
      <c r="AJ83" s="60"/>
      <c r="AK83" s="60"/>
      <c r="AL83" s="60"/>
      <c r="AM83" s="60"/>
      <c r="AN83" s="60"/>
      <c r="AO83" s="60"/>
      <c r="AP83" s="60"/>
    </row>
    <row r="84" spans="2:42" x14ac:dyDescent="0.25">
      <c r="B84" s="60"/>
      <c r="C84" s="67"/>
      <c r="D84" s="55"/>
      <c r="E84" s="60"/>
      <c r="I84" s="60"/>
      <c r="U84" s="60"/>
      <c r="AD84" s="60"/>
      <c r="AE84" s="60"/>
      <c r="AF84" s="60"/>
      <c r="AG84" s="60"/>
      <c r="AH84" s="60"/>
      <c r="AI84" s="60"/>
      <c r="AJ84" s="60"/>
      <c r="AK84" s="60"/>
      <c r="AL84" s="60"/>
      <c r="AM84" s="60"/>
      <c r="AN84" s="60"/>
      <c r="AO84" s="60"/>
      <c r="AP84" s="60"/>
    </row>
    <row r="85" spans="2:42" x14ac:dyDescent="0.25">
      <c r="B85" s="60"/>
      <c r="C85" s="67"/>
      <c r="D85" s="55"/>
      <c r="E85" s="60"/>
      <c r="I85" s="60"/>
      <c r="U85" s="60"/>
      <c r="AD85" s="60"/>
      <c r="AE85" s="60"/>
      <c r="AF85" s="60"/>
      <c r="AG85" s="60"/>
      <c r="AH85" s="60"/>
      <c r="AI85" s="60"/>
      <c r="AJ85" s="60"/>
      <c r="AK85" s="60"/>
      <c r="AL85" s="60"/>
      <c r="AM85" s="60"/>
      <c r="AN85" s="60"/>
      <c r="AO85" s="60"/>
      <c r="AP85" s="60"/>
    </row>
    <row r="86" spans="2:42" x14ac:dyDescent="0.25">
      <c r="B86" s="60"/>
      <c r="C86" s="67"/>
      <c r="D86" s="55"/>
      <c r="E86" s="60"/>
      <c r="I86" s="60"/>
      <c r="U86" s="60"/>
      <c r="AD86" s="60"/>
      <c r="AE86" s="60"/>
      <c r="AF86" s="60"/>
      <c r="AG86" s="60"/>
      <c r="AH86" s="60"/>
      <c r="AI86" s="60"/>
      <c r="AJ86" s="60"/>
      <c r="AK86" s="60"/>
      <c r="AL86" s="60"/>
      <c r="AM86" s="60"/>
      <c r="AN86" s="60"/>
      <c r="AO86" s="60"/>
      <c r="AP86" s="60"/>
    </row>
    <row r="87" spans="2:42" x14ac:dyDescent="0.25">
      <c r="B87" s="60"/>
      <c r="C87" s="67"/>
      <c r="D87" s="55"/>
      <c r="E87" s="60"/>
      <c r="I87" s="60"/>
      <c r="U87" s="60"/>
      <c r="AD87" s="60"/>
      <c r="AE87" s="60"/>
      <c r="AF87" s="60"/>
      <c r="AG87" s="60"/>
      <c r="AH87" s="60"/>
      <c r="AI87" s="60"/>
      <c r="AJ87" s="60"/>
      <c r="AK87" s="60"/>
      <c r="AL87" s="60"/>
      <c r="AM87" s="60"/>
      <c r="AN87" s="60"/>
      <c r="AO87" s="60"/>
      <c r="AP87" s="60"/>
    </row>
    <row r="88" spans="2:42" x14ac:dyDescent="0.25">
      <c r="B88" s="60"/>
      <c r="C88" s="67"/>
      <c r="D88" s="55"/>
      <c r="E88" s="60"/>
      <c r="I88" s="60"/>
      <c r="U88" s="60"/>
      <c r="AD88" s="60"/>
      <c r="AE88" s="60"/>
      <c r="AF88" s="60"/>
      <c r="AG88" s="60"/>
      <c r="AH88" s="60"/>
      <c r="AI88" s="60"/>
      <c r="AJ88" s="60"/>
      <c r="AK88" s="60"/>
      <c r="AL88" s="60"/>
      <c r="AM88" s="60"/>
      <c r="AN88" s="60"/>
      <c r="AO88" s="60"/>
      <c r="AP88" s="60"/>
    </row>
    <row r="89" spans="2:42" x14ac:dyDescent="0.25">
      <c r="B89" s="60"/>
      <c r="C89" s="67"/>
      <c r="D89" s="55"/>
      <c r="E89" s="60"/>
      <c r="I89" s="60"/>
      <c r="U89" s="60"/>
      <c r="AD89" s="60"/>
      <c r="AE89" s="60"/>
      <c r="AF89" s="60"/>
      <c r="AG89" s="60"/>
      <c r="AH89" s="60"/>
      <c r="AI89" s="60"/>
      <c r="AJ89" s="60"/>
      <c r="AK89" s="60"/>
      <c r="AL89" s="60"/>
      <c r="AM89" s="60"/>
      <c r="AN89" s="60"/>
      <c r="AO89" s="60"/>
      <c r="AP89" s="60"/>
    </row>
    <row r="90" spans="2:42" x14ac:dyDescent="0.25">
      <c r="B90" s="60"/>
      <c r="C90" s="67"/>
      <c r="D90" s="55"/>
      <c r="E90" s="60"/>
      <c r="I90" s="60"/>
      <c r="U90" s="60"/>
      <c r="AD90" s="60"/>
      <c r="AE90" s="60"/>
      <c r="AF90" s="60"/>
      <c r="AG90" s="60"/>
      <c r="AH90" s="60"/>
      <c r="AI90" s="60"/>
      <c r="AJ90" s="60"/>
      <c r="AK90" s="60"/>
      <c r="AL90" s="60"/>
      <c r="AM90" s="60"/>
      <c r="AN90" s="60"/>
      <c r="AO90" s="60"/>
      <c r="AP90" s="60"/>
    </row>
    <row r="91" spans="2:42" x14ac:dyDescent="0.25">
      <c r="B91" s="60"/>
      <c r="C91" s="67"/>
      <c r="D91" s="55"/>
      <c r="E91" s="60"/>
      <c r="I91" s="60"/>
      <c r="U91" s="60"/>
      <c r="AD91" s="60"/>
      <c r="AE91" s="60"/>
      <c r="AF91" s="60"/>
      <c r="AG91" s="60"/>
      <c r="AH91" s="60"/>
      <c r="AI91" s="60"/>
      <c r="AJ91" s="60"/>
      <c r="AK91" s="60"/>
      <c r="AL91" s="60"/>
      <c r="AM91" s="60"/>
      <c r="AN91" s="60"/>
      <c r="AO91" s="60"/>
      <c r="AP91" s="60"/>
    </row>
    <row r="92" spans="2:42" x14ac:dyDescent="0.25">
      <c r="B92" s="60"/>
      <c r="C92" s="67"/>
      <c r="D92" s="55"/>
      <c r="E92" s="60"/>
      <c r="I92" s="60"/>
      <c r="U92" s="60"/>
      <c r="AD92" s="60"/>
      <c r="AE92" s="60"/>
      <c r="AF92" s="60"/>
      <c r="AG92" s="60"/>
      <c r="AH92" s="60"/>
      <c r="AI92" s="60"/>
      <c r="AJ92" s="60"/>
      <c r="AK92" s="60"/>
      <c r="AL92" s="60"/>
      <c r="AM92" s="60"/>
      <c r="AN92" s="60"/>
      <c r="AO92" s="60"/>
      <c r="AP92" s="60"/>
    </row>
    <row r="93" spans="2:42" x14ac:dyDescent="0.25">
      <c r="B93" s="60"/>
      <c r="C93" s="67"/>
      <c r="D93" s="55"/>
      <c r="E93" s="60"/>
      <c r="I93" s="60"/>
      <c r="U93" s="60"/>
      <c r="AD93" s="60"/>
      <c r="AE93" s="60"/>
      <c r="AF93" s="60"/>
      <c r="AG93" s="60"/>
      <c r="AH93" s="60"/>
      <c r="AI93" s="60"/>
      <c r="AJ93" s="60"/>
      <c r="AK93" s="60"/>
      <c r="AL93" s="60"/>
      <c r="AM93" s="60"/>
      <c r="AN93" s="60"/>
      <c r="AO93" s="60"/>
      <c r="AP93" s="60"/>
    </row>
    <row r="94" spans="2:42" x14ac:dyDescent="0.25">
      <c r="B94" s="60"/>
      <c r="C94" s="67"/>
      <c r="D94" s="55"/>
      <c r="E94" s="60"/>
      <c r="I94" s="60"/>
      <c r="U94" s="60"/>
      <c r="AD94" s="60"/>
      <c r="AE94" s="60"/>
      <c r="AF94" s="60"/>
      <c r="AG94" s="60"/>
      <c r="AH94" s="60"/>
      <c r="AI94" s="60"/>
      <c r="AJ94" s="60"/>
      <c r="AK94" s="60"/>
      <c r="AL94" s="60"/>
      <c r="AM94" s="60"/>
      <c r="AN94" s="60"/>
      <c r="AO94" s="60"/>
      <c r="AP94" s="60"/>
    </row>
    <row r="95" spans="2:42" x14ac:dyDescent="0.25">
      <c r="B95" s="60"/>
      <c r="C95" s="67"/>
      <c r="D95" s="55"/>
      <c r="E95" s="60"/>
      <c r="I95" s="60"/>
      <c r="U95" s="60"/>
      <c r="AD95" s="60"/>
      <c r="AE95" s="60"/>
      <c r="AF95" s="60"/>
      <c r="AG95" s="60"/>
      <c r="AH95" s="60"/>
      <c r="AI95" s="60"/>
      <c r="AJ95" s="60"/>
      <c r="AK95" s="60"/>
      <c r="AL95" s="60"/>
      <c r="AM95" s="60"/>
      <c r="AN95" s="60"/>
      <c r="AO95" s="60"/>
      <c r="AP95" s="60"/>
    </row>
    <row r="96" spans="2:42" x14ac:dyDescent="0.25">
      <c r="B96" s="60"/>
      <c r="C96" s="67"/>
      <c r="D96" s="55"/>
      <c r="E96" s="60"/>
      <c r="I96" s="60"/>
      <c r="U96" s="60"/>
      <c r="AD96" s="60"/>
      <c r="AE96" s="60"/>
      <c r="AF96" s="60"/>
      <c r="AG96" s="60"/>
      <c r="AH96" s="60"/>
      <c r="AI96" s="60"/>
      <c r="AJ96" s="60"/>
      <c r="AK96" s="60"/>
      <c r="AL96" s="60"/>
      <c r="AM96" s="60"/>
      <c r="AN96" s="60"/>
      <c r="AO96" s="60"/>
      <c r="AP96" s="60"/>
    </row>
    <row r="97" spans="2:42" x14ac:dyDescent="0.25">
      <c r="B97" s="60"/>
      <c r="C97" s="67"/>
      <c r="D97" s="55"/>
      <c r="E97" s="60"/>
      <c r="I97" s="60"/>
      <c r="U97" s="60"/>
      <c r="AD97" s="60"/>
      <c r="AE97" s="60"/>
      <c r="AF97" s="60"/>
      <c r="AG97" s="60"/>
      <c r="AH97" s="60"/>
      <c r="AI97" s="60"/>
      <c r="AJ97" s="60"/>
      <c r="AK97" s="60"/>
      <c r="AL97" s="60"/>
      <c r="AM97" s="60"/>
      <c r="AN97" s="60"/>
      <c r="AO97" s="60"/>
      <c r="AP97" s="60"/>
    </row>
    <row r="98" spans="2:42" x14ac:dyDescent="0.25">
      <c r="B98" s="60"/>
      <c r="C98" s="67"/>
      <c r="D98" s="55"/>
      <c r="E98" s="60"/>
      <c r="I98" s="60"/>
      <c r="U98" s="60"/>
      <c r="AD98" s="60"/>
      <c r="AE98" s="60"/>
      <c r="AF98" s="60"/>
      <c r="AG98" s="60"/>
      <c r="AH98" s="60"/>
      <c r="AI98" s="60"/>
      <c r="AJ98" s="60"/>
      <c r="AK98" s="60"/>
      <c r="AL98" s="60"/>
      <c r="AM98" s="60"/>
      <c r="AN98" s="60"/>
      <c r="AO98" s="60"/>
      <c r="AP98" s="60"/>
    </row>
    <row r="99" spans="2:42" x14ac:dyDescent="0.25">
      <c r="B99" s="60"/>
      <c r="C99" s="67"/>
      <c r="D99" s="55"/>
      <c r="E99" s="60"/>
      <c r="I99" s="60"/>
      <c r="U99" s="60"/>
      <c r="AD99" s="60"/>
      <c r="AE99" s="60"/>
      <c r="AF99" s="60"/>
      <c r="AG99" s="60"/>
      <c r="AH99" s="60"/>
      <c r="AI99" s="60"/>
      <c r="AJ99" s="60"/>
      <c r="AK99" s="60"/>
      <c r="AL99" s="60"/>
      <c r="AM99" s="60"/>
      <c r="AN99" s="60"/>
      <c r="AO99" s="60"/>
      <c r="AP99" s="60"/>
    </row>
    <row r="100" spans="2:42" x14ac:dyDescent="0.25">
      <c r="B100" s="60"/>
      <c r="C100" s="67"/>
      <c r="D100" s="55"/>
      <c r="E100" s="60"/>
      <c r="I100" s="60"/>
      <c r="U100" s="60"/>
      <c r="AD100" s="60"/>
      <c r="AE100" s="60"/>
      <c r="AF100" s="60"/>
      <c r="AG100" s="60"/>
      <c r="AH100" s="60"/>
      <c r="AI100" s="60"/>
      <c r="AJ100" s="60"/>
      <c r="AK100" s="60"/>
      <c r="AL100" s="60"/>
      <c r="AM100" s="60"/>
      <c r="AN100" s="60"/>
      <c r="AO100" s="60"/>
      <c r="AP100" s="60"/>
    </row>
    <row r="101" spans="2:42" x14ac:dyDescent="0.25">
      <c r="B101" s="60"/>
      <c r="C101" s="67"/>
      <c r="D101" s="55"/>
      <c r="E101" s="60"/>
      <c r="I101" s="60"/>
      <c r="U101" s="60"/>
      <c r="AD101" s="60"/>
      <c r="AE101" s="60"/>
      <c r="AF101" s="60"/>
      <c r="AG101" s="60"/>
      <c r="AH101" s="60"/>
      <c r="AI101" s="60"/>
      <c r="AJ101" s="60"/>
      <c r="AK101" s="60"/>
      <c r="AL101" s="60"/>
      <c r="AM101" s="60"/>
      <c r="AN101" s="60"/>
      <c r="AO101" s="60"/>
      <c r="AP101" s="60"/>
    </row>
    <row r="102" spans="2:42" x14ac:dyDescent="0.25">
      <c r="B102" s="60"/>
      <c r="C102" s="67"/>
      <c r="D102" s="55"/>
      <c r="E102" s="60"/>
      <c r="I102" s="60"/>
      <c r="U102" s="60"/>
      <c r="AD102" s="60"/>
      <c r="AE102" s="60"/>
      <c r="AF102" s="60"/>
      <c r="AG102" s="60"/>
      <c r="AH102" s="60"/>
      <c r="AI102" s="60"/>
      <c r="AJ102" s="60"/>
      <c r="AK102" s="60"/>
      <c r="AL102" s="60"/>
      <c r="AM102" s="60"/>
      <c r="AN102" s="60"/>
      <c r="AO102" s="60"/>
      <c r="AP102" s="60"/>
    </row>
    <row r="103" spans="2:42" x14ac:dyDescent="0.25">
      <c r="B103" s="60"/>
      <c r="C103" s="67"/>
      <c r="D103" s="55"/>
      <c r="E103" s="60"/>
      <c r="I103" s="60"/>
      <c r="U103" s="60"/>
      <c r="AD103" s="60"/>
      <c r="AE103" s="60"/>
      <c r="AF103" s="60"/>
      <c r="AG103" s="60"/>
      <c r="AH103" s="60"/>
      <c r="AI103" s="60"/>
      <c r="AJ103" s="60"/>
      <c r="AK103" s="60"/>
      <c r="AL103" s="60"/>
      <c r="AM103" s="60"/>
      <c r="AN103" s="60"/>
      <c r="AO103" s="60"/>
      <c r="AP103" s="60"/>
    </row>
    <row r="104" spans="2:42" x14ac:dyDescent="0.25">
      <c r="B104" s="60"/>
      <c r="C104" s="67"/>
      <c r="D104" s="55"/>
      <c r="E104" s="60"/>
      <c r="I104" s="60"/>
      <c r="U104" s="60"/>
      <c r="AD104" s="60"/>
      <c r="AE104" s="60"/>
      <c r="AF104" s="60"/>
      <c r="AG104" s="60"/>
      <c r="AH104" s="60"/>
      <c r="AI104" s="60"/>
      <c r="AJ104" s="60"/>
      <c r="AK104" s="60"/>
      <c r="AL104" s="60"/>
      <c r="AM104" s="60"/>
      <c r="AN104" s="60"/>
      <c r="AO104" s="60"/>
      <c r="AP104" s="60"/>
    </row>
    <row r="105" spans="2:42" x14ac:dyDescent="0.25">
      <c r="B105" s="60"/>
      <c r="C105" s="67"/>
      <c r="D105" s="55"/>
      <c r="E105" s="60"/>
      <c r="I105" s="60"/>
      <c r="U105" s="60"/>
      <c r="AD105" s="60"/>
      <c r="AE105" s="60"/>
      <c r="AF105" s="60"/>
      <c r="AG105" s="60"/>
      <c r="AH105" s="60"/>
      <c r="AI105" s="60"/>
      <c r="AJ105" s="60"/>
      <c r="AK105" s="60"/>
      <c r="AL105" s="60"/>
      <c r="AM105" s="60"/>
      <c r="AN105" s="60"/>
      <c r="AO105" s="60"/>
      <c r="AP105" s="60"/>
    </row>
    <row r="106" spans="2:42" x14ac:dyDescent="0.25">
      <c r="B106" s="60"/>
      <c r="C106" s="67"/>
      <c r="D106" s="55"/>
      <c r="E106" s="60"/>
      <c r="I106" s="60"/>
      <c r="U106" s="60"/>
      <c r="AD106" s="60"/>
      <c r="AE106" s="60"/>
      <c r="AF106" s="60"/>
      <c r="AG106" s="60"/>
      <c r="AH106" s="60"/>
      <c r="AI106" s="60"/>
      <c r="AJ106" s="60"/>
      <c r="AK106" s="60"/>
      <c r="AL106" s="60"/>
      <c r="AM106" s="60"/>
      <c r="AN106" s="60"/>
      <c r="AO106" s="60"/>
      <c r="AP106" s="60"/>
    </row>
    <row r="107" spans="2:42" x14ac:dyDescent="0.25">
      <c r="B107" s="60"/>
      <c r="C107" s="67"/>
      <c r="D107" s="55"/>
      <c r="E107" s="60"/>
      <c r="I107" s="60"/>
      <c r="U107" s="60"/>
      <c r="AD107" s="60"/>
      <c r="AE107" s="60"/>
      <c r="AF107" s="60"/>
      <c r="AG107" s="60"/>
      <c r="AH107" s="60"/>
      <c r="AI107" s="60"/>
      <c r="AJ107" s="60"/>
      <c r="AK107" s="60"/>
      <c r="AL107" s="60"/>
      <c r="AM107" s="60"/>
      <c r="AN107" s="60"/>
      <c r="AO107" s="60"/>
      <c r="AP107" s="60"/>
    </row>
    <row r="108" spans="2:42" x14ac:dyDescent="0.25">
      <c r="B108" s="60"/>
      <c r="C108" s="67"/>
      <c r="D108" s="55"/>
      <c r="E108" s="60"/>
      <c r="I108" s="60"/>
      <c r="U108" s="60"/>
      <c r="AD108" s="60"/>
      <c r="AE108" s="60"/>
      <c r="AF108" s="60"/>
      <c r="AG108" s="60"/>
      <c r="AH108" s="60"/>
      <c r="AI108" s="60"/>
      <c r="AJ108" s="60"/>
      <c r="AK108" s="60"/>
      <c r="AL108" s="60"/>
      <c r="AM108" s="60"/>
      <c r="AN108" s="60"/>
      <c r="AO108" s="60"/>
      <c r="AP108" s="60"/>
    </row>
    <row r="109" spans="2:42" x14ac:dyDescent="0.25">
      <c r="B109" s="60"/>
      <c r="C109" s="67"/>
      <c r="D109" s="55"/>
      <c r="E109" s="60"/>
      <c r="U109" s="60"/>
      <c r="AD109" s="60"/>
      <c r="AE109" s="60"/>
      <c r="AF109" s="60"/>
      <c r="AG109" s="60"/>
      <c r="AH109" s="60"/>
      <c r="AI109" s="60"/>
      <c r="AJ109" s="60"/>
      <c r="AK109" s="60"/>
      <c r="AL109" s="60"/>
      <c r="AM109" s="60"/>
      <c r="AN109" s="60"/>
      <c r="AO109" s="60"/>
      <c r="AP109" s="60"/>
    </row>
    <row r="110" spans="2:42" x14ac:dyDescent="0.25">
      <c r="B110" s="60"/>
      <c r="C110" s="67"/>
      <c r="D110" s="55"/>
      <c r="E110" s="60"/>
      <c r="AD110" s="60"/>
      <c r="AE110" s="60"/>
      <c r="AF110" s="60"/>
      <c r="AG110" s="60"/>
      <c r="AH110" s="60"/>
      <c r="AI110" s="60"/>
      <c r="AJ110" s="60"/>
      <c r="AK110" s="60"/>
      <c r="AL110" s="60"/>
      <c r="AM110" s="60"/>
      <c r="AN110" s="60"/>
      <c r="AO110" s="60"/>
      <c r="AP110" s="60"/>
    </row>
    <row r="111" spans="2:42" x14ac:dyDescent="0.25">
      <c r="B111" s="60"/>
      <c r="C111" s="67"/>
      <c r="D111" s="55"/>
      <c r="E111" s="60"/>
      <c r="AJ111" s="60"/>
      <c r="AK111" s="60"/>
      <c r="AL111" s="60"/>
      <c r="AM111" s="60"/>
      <c r="AN111" s="60"/>
      <c r="AO111" s="60"/>
      <c r="AP111" s="60"/>
    </row>
    <row r="112" spans="2:42" x14ac:dyDescent="0.25">
      <c r="B112" s="60"/>
      <c r="C112" s="67"/>
      <c r="D112" s="55"/>
      <c r="E112" s="60"/>
    </row>
    <row r="113" spans="2:5" x14ac:dyDescent="0.25">
      <c r="B113" s="60"/>
      <c r="C113" s="67"/>
      <c r="D113" s="55"/>
      <c r="E113" s="60"/>
    </row>
    <row r="114" spans="2:5" x14ac:dyDescent="0.25">
      <c r="B114" s="60"/>
      <c r="C114" s="67"/>
      <c r="D114" s="55"/>
      <c r="E114" s="60"/>
    </row>
    <row r="115" spans="2:5" x14ac:dyDescent="0.25">
      <c r="B115" s="60"/>
      <c r="C115" s="67"/>
      <c r="D115" s="55"/>
      <c r="E115" s="60"/>
    </row>
    <row r="116" spans="2:5" x14ac:dyDescent="0.25">
      <c r="B116" s="60"/>
      <c r="C116" s="67"/>
      <c r="D116" s="55"/>
      <c r="E116" s="60"/>
    </row>
    <row r="117" spans="2:5" x14ac:dyDescent="0.25">
      <c r="B117" s="60"/>
      <c r="C117" s="67"/>
      <c r="D117" s="55"/>
      <c r="E117" s="60"/>
    </row>
    <row r="118" spans="2:5" x14ac:dyDescent="0.25">
      <c r="B118" s="60"/>
      <c r="C118" s="67"/>
      <c r="D118" s="55"/>
      <c r="E118" s="60"/>
    </row>
    <row r="119" spans="2:5" x14ac:dyDescent="0.25">
      <c r="B119" s="60"/>
      <c r="C119" s="67"/>
      <c r="D119" s="55"/>
      <c r="E119" s="60"/>
    </row>
    <row r="120" spans="2:5" x14ac:dyDescent="0.25">
      <c r="B120" s="60"/>
      <c r="C120" s="67"/>
      <c r="D120" s="55"/>
      <c r="E120" s="60"/>
    </row>
    <row r="121" spans="2:5" x14ac:dyDescent="0.25">
      <c r="B121" s="60"/>
      <c r="C121" s="67"/>
      <c r="D121" s="55"/>
      <c r="E121" s="60"/>
    </row>
    <row r="122" spans="2:5" x14ac:dyDescent="0.25">
      <c r="B122" s="60"/>
      <c r="C122" s="67"/>
      <c r="D122" s="55"/>
      <c r="E122" s="60"/>
    </row>
    <row r="123" spans="2:5" x14ac:dyDescent="0.25">
      <c r="B123" s="60"/>
      <c r="C123" s="67"/>
      <c r="D123" s="55"/>
      <c r="E123" s="60"/>
    </row>
    <row r="124" spans="2:5" x14ac:dyDescent="0.25">
      <c r="B124" s="60"/>
      <c r="C124" s="67"/>
      <c r="D124" s="55"/>
      <c r="E124" s="60"/>
    </row>
    <row r="125" spans="2:5" x14ac:dyDescent="0.25">
      <c r="B125" s="60"/>
      <c r="C125" s="67"/>
      <c r="D125" s="55"/>
      <c r="E125" s="60"/>
    </row>
    <row r="126" spans="2:5" x14ac:dyDescent="0.25">
      <c r="B126" s="60"/>
      <c r="C126" s="67"/>
      <c r="D126" s="55"/>
      <c r="E126" s="60"/>
    </row>
    <row r="127" spans="2:5" x14ac:dyDescent="0.25">
      <c r="B127" s="60"/>
      <c r="C127" s="67"/>
      <c r="D127" s="55"/>
      <c r="E127" s="60"/>
    </row>
    <row r="128" spans="2:5"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sheetData>
  <mergeCells count="1">
    <mergeCell ref="V12:X12"/>
  </mergeCells>
  <pageMargins left="0.7" right="0.7" top="0.78740157499999996" bottom="0.78740157499999996" header="0.3" footer="0.3"/>
  <pageSetup paperSize="9"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34BA-809E-4A3E-B541-AC32B9C98FF7}">
  <sheetPr>
    <tabColor theme="5"/>
    <pageSetUpPr fitToPage="1"/>
  </sheetPr>
  <dimension ref="B1:BE191"/>
  <sheetViews>
    <sheetView showGridLines="0" zoomScaleNormal="100"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2:57" ht="16.5" thickBot="1" x14ac:dyDescent="0.3">
      <c r="C1" s="912"/>
    </row>
    <row r="2" spans="2:57" ht="18" customHeight="1" thickBot="1" x14ac:dyDescent="0.3">
      <c r="B2" s="751" t="s">
        <v>5</v>
      </c>
      <c r="C2" s="189">
        <v>2021</v>
      </c>
      <c r="D2" s="189">
        <v>2022</v>
      </c>
      <c r="E2" s="13"/>
      <c r="G2" s="8"/>
      <c r="H2" s="8"/>
      <c r="I2" s="60"/>
      <c r="U2" s="60"/>
      <c r="AD2" s="60"/>
      <c r="AE2" s="60"/>
      <c r="AF2" s="60"/>
      <c r="AG2" s="60"/>
      <c r="AH2" s="60"/>
      <c r="AI2" s="60"/>
      <c r="AJ2" s="60"/>
      <c r="AK2" s="60"/>
      <c r="AL2" s="60"/>
      <c r="AM2" s="60"/>
      <c r="AN2" s="60"/>
      <c r="AO2" s="60"/>
      <c r="AP2" s="60"/>
      <c r="AQ2" s="60"/>
      <c r="AR2" s="60"/>
      <c r="AS2" s="60"/>
      <c r="AT2" s="60"/>
      <c r="AU2" s="60"/>
      <c r="AV2" s="60"/>
      <c r="AW2" s="60"/>
    </row>
    <row r="3" spans="2:57" ht="18" customHeight="1" x14ac:dyDescent="0.25">
      <c r="B3" s="500" t="s">
        <v>8</v>
      </c>
      <c r="C3" s="52">
        <v>13.954361</v>
      </c>
      <c r="D3" s="52">
        <v>10.7</v>
      </c>
      <c r="E3" s="269"/>
      <c r="I3" s="60"/>
      <c r="U3" s="60"/>
      <c r="AD3" s="60"/>
      <c r="AE3" s="60"/>
      <c r="AF3" s="60"/>
      <c r="AG3" s="60"/>
      <c r="AH3" s="60"/>
      <c r="AI3" s="60"/>
      <c r="AJ3" s="60"/>
      <c r="AK3" s="60"/>
      <c r="AL3" s="60"/>
      <c r="AM3" s="60"/>
      <c r="AN3" s="60"/>
      <c r="AO3" s="60"/>
      <c r="AP3" s="60"/>
      <c r="AQ3" s="60"/>
      <c r="AR3" s="60"/>
      <c r="AS3" s="60"/>
      <c r="AT3" s="60"/>
      <c r="AU3" s="60"/>
      <c r="AV3" s="60"/>
      <c r="AW3" s="60"/>
    </row>
    <row r="4" spans="2:57" ht="18" customHeight="1" x14ac:dyDescent="0.25">
      <c r="B4" s="736" t="s">
        <v>13</v>
      </c>
      <c r="C4" s="42">
        <v>0.76066599999999995</v>
      </c>
      <c r="D4" s="42">
        <v>0.7</v>
      </c>
      <c r="E4" s="58"/>
      <c r="I4" s="60"/>
      <c r="U4" s="60"/>
      <c r="AD4" s="60"/>
      <c r="AE4" s="60"/>
      <c r="AF4" s="60"/>
      <c r="AG4" s="60"/>
      <c r="AH4" s="60"/>
      <c r="AI4" s="60"/>
      <c r="AJ4" s="60"/>
      <c r="AK4" s="60"/>
      <c r="AL4" s="60"/>
      <c r="AM4" s="60"/>
      <c r="AN4" s="60"/>
      <c r="AO4" s="60"/>
      <c r="AP4" s="60"/>
      <c r="AQ4" s="60"/>
      <c r="AR4" s="60"/>
      <c r="AS4" s="60"/>
      <c r="AT4" s="60"/>
      <c r="AU4" s="60"/>
      <c r="AV4" s="60"/>
      <c r="AW4" s="60"/>
    </row>
    <row r="5" spans="2:57" ht="18" customHeight="1" x14ac:dyDescent="0.25">
      <c r="B5" s="737" t="s">
        <v>20</v>
      </c>
      <c r="C5" s="66">
        <v>5.5</v>
      </c>
      <c r="D5" s="66">
        <v>5.5</v>
      </c>
      <c r="E5" s="58"/>
      <c r="I5" s="60"/>
      <c r="U5" s="60"/>
      <c r="AD5" s="60"/>
      <c r="AE5" s="60"/>
      <c r="AF5" s="60"/>
      <c r="AG5" s="60"/>
      <c r="AH5" s="60"/>
      <c r="AI5" s="60"/>
      <c r="AJ5" s="60"/>
      <c r="AK5" s="60"/>
      <c r="AL5" s="60"/>
      <c r="AM5" s="60"/>
      <c r="AN5" s="60"/>
      <c r="AO5" s="60"/>
      <c r="AP5" s="60"/>
      <c r="AQ5" s="60"/>
      <c r="AR5" s="60"/>
      <c r="AS5" s="60"/>
      <c r="AT5" s="60"/>
      <c r="AU5" s="60"/>
      <c r="AV5" s="60"/>
      <c r="AW5" s="60"/>
    </row>
    <row r="6" spans="2:57" ht="18" customHeight="1" x14ac:dyDescent="0.25">
      <c r="B6" s="738" t="s">
        <v>9</v>
      </c>
      <c r="C6" s="42">
        <v>2.4074080000000002</v>
      </c>
      <c r="D6" s="42">
        <v>1.7</v>
      </c>
      <c r="E6" s="58"/>
      <c r="I6" s="60"/>
      <c r="U6" s="60"/>
      <c r="AD6" s="60"/>
      <c r="AE6" s="60"/>
      <c r="AF6" s="60"/>
      <c r="AG6" s="60"/>
      <c r="AH6" s="60"/>
      <c r="AI6" s="60"/>
      <c r="AJ6" s="60"/>
      <c r="AK6" s="60"/>
      <c r="AL6" s="60"/>
      <c r="AM6" s="60"/>
      <c r="AN6" s="60"/>
      <c r="AO6" s="60"/>
      <c r="AP6" s="60"/>
      <c r="AQ6" s="60"/>
      <c r="AR6" s="60"/>
      <c r="AS6" s="60"/>
      <c r="AT6" s="60"/>
      <c r="AU6" s="60"/>
      <c r="AV6" s="60"/>
      <c r="AW6" s="60"/>
    </row>
    <row r="7" spans="2:57" ht="18" customHeight="1" x14ac:dyDescent="0.25">
      <c r="B7" s="736" t="s">
        <v>313</v>
      </c>
      <c r="C7" s="45">
        <v>8.8100000000000001E-3</v>
      </c>
      <c r="D7" s="45">
        <v>6.9449999999999998E-3</v>
      </c>
      <c r="E7" s="58"/>
      <c r="I7" s="60"/>
      <c r="U7" s="60"/>
      <c r="AD7" s="60"/>
      <c r="AE7" s="60"/>
      <c r="AF7" s="60"/>
      <c r="AG7" s="60"/>
      <c r="AH7" s="60"/>
      <c r="AI7" s="60"/>
      <c r="AJ7" s="60"/>
      <c r="AK7" s="60"/>
      <c r="AL7" s="60"/>
      <c r="AM7" s="60"/>
      <c r="AN7" s="60"/>
      <c r="AO7" s="60"/>
      <c r="AP7" s="60"/>
      <c r="AQ7" s="60"/>
      <c r="AR7" s="60"/>
      <c r="AS7" s="60"/>
      <c r="AT7" s="60"/>
      <c r="AU7" s="60"/>
      <c r="AV7" s="60"/>
      <c r="AW7" s="60"/>
    </row>
    <row r="8" spans="2:57" ht="18" customHeight="1" x14ac:dyDescent="0.25">
      <c r="B8" s="737" t="s">
        <v>19</v>
      </c>
      <c r="C8" s="46">
        <v>0.04</v>
      </c>
      <c r="D8" s="46">
        <v>0.04</v>
      </c>
      <c r="E8" s="58"/>
      <c r="I8" s="60"/>
      <c r="U8" s="60"/>
      <c r="AD8" s="60"/>
      <c r="AE8" s="60"/>
      <c r="AF8" s="60"/>
      <c r="AG8" s="60"/>
      <c r="AH8" s="60"/>
      <c r="AI8" s="60"/>
      <c r="AJ8" s="60"/>
      <c r="AK8" s="60"/>
      <c r="AL8" s="60"/>
      <c r="AM8" s="60"/>
      <c r="AN8" s="60"/>
      <c r="AO8" s="60"/>
      <c r="AP8" s="60"/>
      <c r="AQ8" s="60"/>
      <c r="AR8" s="60"/>
      <c r="AS8" s="60"/>
      <c r="AT8" s="60"/>
      <c r="AU8" s="60"/>
      <c r="AV8" s="60"/>
      <c r="AW8" s="60"/>
    </row>
    <row r="9" spans="2:57" ht="14.65" customHeight="1" x14ac:dyDescent="0.25">
      <c r="B9" s="313"/>
      <c r="C9" s="52"/>
      <c r="D9" s="51"/>
      <c r="E9" s="58"/>
      <c r="F9" s="313"/>
      <c r="G9" s="52"/>
      <c r="H9" s="51"/>
      <c r="I9" s="60"/>
      <c r="U9" s="60"/>
      <c r="AD9" s="60"/>
      <c r="AE9" s="60"/>
      <c r="AF9" s="60"/>
      <c r="AG9" s="60"/>
      <c r="AH9" s="60"/>
      <c r="AI9" s="60"/>
      <c r="AJ9" s="60"/>
      <c r="AK9" s="60"/>
      <c r="AL9" s="60"/>
      <c r="AM9" s="60"/>
      <c r="AN9" s="60"/>
      <c r="AO9" s="60"/>
      <c r="AP9" s="60"/>
      <c r="AQ9" s="60"/>
      <c r="AR9" s="60"/>
      <c r="AS9" s="60"/>
      <c r="AT9" s="60"/>
      <c r="AU9" s="60"/>
      <c r="AV9" s="60"/>
      <c r="AW9" s="60"/>
    </row>
    <row r="10" spans="2:57" ht="14.65" customHeight="1" x14ac:dyDescent="0.25">
      <c r="B10" s="313"/>
      <c r="C10" s="52"/>
      <c r="D10" s="51"/>
      <c r="E10" s="58"/>
      <c r="F10" s="313"/>
      <c r="G10" s="52"/>
      <c r="H10" s="51"/>
      <c r="I10" s="60"/>
      <c r="U10" s="60"/>
      <c r="AD10" s="60"/>
      <c r="AE10" s="60"/>
      <c r="AF10" s="60"/>
      <c r="AG10" s="60"/>
      <c r="AH10" s="60"/>
      <c r="AI10" s="60"/>
      <c r="AJ10" s="60"/>
      <c r="AK10" s="60"/>
      <c r="AL10" s="60"/>
      <c r="AM10" s="60"/>
      <c r="AN10" s="60"/>
      <c r="AO10" s="60"/>
      <c r="AP10" s="60"/>
      <c r="AQ10" s="60"/>
      <c r="AR10" s="60"/>
      <c r="AS10" s="60"/>
      <c r="AT10" s="60"/>
      <c r="AU10" s="60"/>
      <c r="AV10" s="60"/>
      <c r="AW10" s="60"/>
    </row>
    <row r="11" spans="2:57" x14ac:dyDescent="0.25">
      <c r="C11" s="67"/>
      <c r="D11" s="55"/>
      <c r="E11" s="60"/>
      <c r="F11" s="752"/>
      <c r="G11" s="57"/>
      <c r="H11" s="48"/>
      <c r="I11" s="60"/>
      <c r="J11" s="14"/>
      <c r="K11" s="605"/>
      <c r="L11" s="605"/>
      <c r="M11" s="605"/>
      <c r="N11" s="605"/>
      <c r="O11" s="605"/>
      <c r="P11" s="605"/>
      <c r="Q11" s="605"/>
      <c r="R11" s="605"/>
      <c r="S11" s="605"/>
      <c r="T11" s="605"/>
      <c r="U11" s="60"/>
      <c r="AD11" s="60"/>
      <c r="AE11" s="60"/>
      <c r="AF11" s="60"/>
      <c r="AG11" s="60"/>
      <c r="AH11" s="60"/>
      <c r="AI11" s="60"/>
      <c r="AJ11" s="60"/>
      <c r="AK11" s="60"/>
      <c r="AL11" s="60"/>
      <c r="AM11" s="60"/>
      <c r="AN11" s="60"/>
      <c r="AO11" s="60"/>
      <c r="AP11" s="60"/>
      <c r="AQ11" s="60"/>
      <c r="AR11" s="60"/>
      <c r="AS11" s="60"/>
      <c r="AT11" s="60"/>
      <c r="AU11" s="60"/>
      <c r="AV11" s="60"/>
      <c r="AW11" s="60"/>
    </row>
    <row r="12" spans="2:57" x14ac:dyDescent="0.25">
      <c r="B12" s="411" t="s">
        <v>430</v>
      </c>
      <c r="C12" s="68"/>
      <c r="D12" s="270"/>
      <c r="E12" s="58"/>
      <c r="F12" s="752"/>
      <c r="G12" s="57"/>
      <c r="H12" s="48"/>
      <c r="I12" s="60"/>
      <c r="Y12" s="4"/>
      <c r="Z12" s="4"/>
      <c r="AA12" s="4"/>
      <c r="AB12" s="4"/>
      <c r="AC12" s="4"/>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row>
    <row r="13" spans="2:57" ht="18" customHeight="1" x14ac:dyDescent="0.25">
      <c r="B13" s="269"/>
      <c r="C13" s="68"/>
      <c r="D13" s="270"/>
      <c r="E13" s="60"/>
      <c r="F13" s="752"/>
      <c r="G13" s="57"/>
      <c r="H13" s="48"/>
      <c r="I13" s="60"/>
      <c r="P13" s="692"/>
      <c r="Q13" s="686"/>
      <c r="R13" s="686"/>
      <c r="S13" s="686"/>
      <c r="T13" s="686"/>
      <c r="U13" s="686"/>
      <c r="V13" s="686"/>
      <c r="W13" s="686"/>
      <c r="X13" s="605"/>
      <c r="Y13" s="4"/>
      <c r="Z13" s="4"/>
      <c r="AA13" s="4"/>
      <c r="AB13" s="4"/>
      <c r="AC13" s="4"/>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row>
    <row r="14" spans="2:57" ht="18" customHeight="1" x14ac:dyDescent="0.25">
      <c r="B14" s="69"/>
      <c r="C14" s="54"/>
      <c r="D14" s="50"/>
      <c r="E14" s="60"/>
      <c r="F14" s="752"/>
      <c r="G14" s="67"/>
      <c r="H14" s="55"/>
      <c r="I14" s="60"/>
      <c r="J14" s="268"/>
      <c r="K14" s="9"/>
      <c r="L14" s="9"/>
      <c r="M14" s="9"/>
      <c r="N14" s="9"/>
      <c r="O14" s="9"/>
      <c r="P14" s="9"/>
      <c r="Q14" s="9"/>
      <c r="R14" s="9"/>
      <c r="S14" s="9"/>
      <c r="T14" s="15"/>
      <c r="U14" s="60"/>
      <c r="AD14" s="60"/>
      <c r="AE14" s="60"/>
      <c r="AF14" s="60"/>
      <c r="AG14" s="60"/>
      <c r="AH14" s="60"/>
      <c r="AI14" s="60"/>
      <c r="AJ14" s="60"/>
      <c r="AK14" s="60"/>
      <c r="AL14" s="60"/>
      <c r="AM14" s="60"/>
      <c r="AN14" s="60"/>
      <c r="AO14" s="60"/>
      <c r="AP14" s="60"/>
      <c r="AQ14" s="60"/>
      <c r="AR14" s="60"/>
      <c r="AS14" s="60"/>
      <c r="AT14" s="60"/>
      <c r="AU14" s="60"/>
      <c r="AV14" s="60"/>
      <c r="AW14" s="60"/>
    </row>
    <row r="15" spans="2:57" ht="18" customHeight="1" x14ac:dyDescent="0.25">
      <c r="B15" s="69"/>
      <c r="C15" s="54"/>
      <c r="D15" s="50"/>
      <c r="E15" s="60"/>
      <c r="F15" s="752"/>
      <c r="G15" s="67"/>
      <c r="H15" s="55"/>
      <c r="I15" s="60"/>
      <c r="J15" s="268"/>
      <c r="K15" s="9"/>
      <c r="L15" s="9"/>
      <c r="M15" s="9"/>
      <c r="N15" s="9"/>
      <c r="O15" s="9"/>
      <c r="P15" s="9"/>
      <c r="Q15" s="9"/>
      <c r="R15" s="9"/>
      <c r="S15" s="9"/>
      <c r="T15" s="15"/>
      <c r="U15" s="60"/>
      <c r="AG15" s="60"/>
      <c r="AH15" s="60"/>
      <c r="AI15" s="60"/>
      <c r="AJ15" s="60"/>
      <c r="AK15" s="60"/>
      <c r="AL15" s="60"/>
      <c r="AM15" s="60"/>
      <c r="AN15" s="60"/>
      <c r="AO15" s="60"/>
      <c r="AP15" s="60"/>
      <c r="AQ15" s="60"/>
      <c r="AR15" s="60"/>
      <c r="AS15" s="60"/>
      <c r="AT15" s="60"/>
      <c r="AU15" s="60"/>
      <c r="AV15" s="60"/>
      <c r="AW15" s="60"/>
    </row>
    <row r="16" spans="2:57" x14ac:dyDescent="0.25">
      <c r="B16" s="69"/>
      <c r="C16" s="54"/>
      <c r="D16" s="50"/>
      <c r="E16" s="60"/>
      <c r="F16" s="269"/>
      <c r="G16" s="68"/>
      <c r="H16" s="270"/>
      <c r="I16" s="60"/>
      <c r="U16" s="60"/>
      <c r="AG16" s="60"/>
      <c r="AH16" s="60"/>
      <c r="AI16" s="60"/>
      <c r="AJ16" s="60"/>
      <c r="AK16" s="60"/>
      <c r="AL16" s="60"/>
      <c r="AM16" s="60"/>
      <c r="AN16" s="60"/>
      <c r="AO16" s="60"/>
      <c r="AP16" s="60"/>
      <c r="AQ16" s="60"/>
      <c r="AR16" s="60"/>
      <c r="AS16" s="60"/>
      <c r="AT16" s="60"/>
      <c r="AU16" s="60"/>
      <c r="AV16" s="60"/>
      <c r="AW16" s="60"/>
    </row>
    <row r="17" spans="2:49" ht="18" customHeight="1" thickBot="1" x14ac:dyDescent="0.3">
      <c r="B17" s="60"/>
      <c r="C17" s="67"/>
      <c r="D17" s="55"/>
      <c r="E17" s="60"/>
      <c r="F17" s="69"/>
      <c r="G17" s="54"/>
      <c r="H17" s="50"/>
      <c r="I17" s="60"/>
      <c r="U17" s="60"/>
      <c r="V17" s="1024"/>
      <c r="W17" s="1024"/>
      <c r="X17" s="1024"/>
      <c r="Y17" s="11"/>
      <c r="Z17" s="11"/>
      <c r="AA17" s="11"/>
      <c r="AB17" s="11"/>
      <c r="AC17" s="12"/>
      <c r="AD17" s="8"/>
      <c r="AE17" s="8"/>
      <c r="AF17" s="8"/>
      <c r="AG17" s="60"/>
      <c r="AH17" s="60"/>
      <c r="AI17" s="60"/>
      <c r="AJ17" s="60"/>
      <c r="AK17" s="60"/>
      <c r="AL17" s="60"/>
      <c r="AM17" s="60"/>
      <c r="AN17" s="60"/>
      <c r="AO17" s="60"/>
      <c r="AP17" s="60"/>
      <c r="AQ17" s="60"/>
      <c r="AR17" s="60"/>
      <c r="AS17" s="60"/>
      <c r="AT17" s="60"/>
      <c r="AU17" s="60"/>
      <c r="AV17" s="60"/>
      <c r="AW17" s="60"/>
    </row>
    <row r="18" spans="2:49" ht="18" customHeight="1" x14ac:dyDescent="0.25">
      <c r="B18" s="60"/>
      <c r="C18" s="67"/>
      <c r="D18" s="55"/>
      <c r="E18" s="60"/>
      <c r="F18" s="69"/>
      <c r="G18" s="54"/>
      <c r="H18" s="50"/>
      <c r="I18" s="60"/>
      <c r="U18" s="60"/>
      <c r="V18" s="14"/>
      <c r="W18" s="14"/>
      <c r="X18" s="14"/>
      <c r="Y18" s="13"/>
      <c r="Z18" s="13"/>
      <c r="AA18" s="13"/>
      <c r="AB18" s="13"/>
      <c r="AC18" s="13"/>
      <c r="AD18" s="62"/>
      <c r="AE18" s="14"/>
      <c r="AF18" s="14"/>
      <c r="AG18" s="60"/>
      <c r="AH18" s="60"/>
      <c r="AI18" s="60"/>
      <c r="AJ18" s="60"/>
      <c r="AK18" s="60"/>
      <c r="AL18" s="60"/>
      <c r="AM18" s="60"/>
      <c r="AN18" s="60"/>
      <c r="AO18" s="60"/>
      <c r="AP18" s="60"/>
      <c r="AQ18" s="60"/>
      <c r="AR18" s="60"/>
      <c r="AS18" s="60"/>
      <c r="AT18" s="60"/>
      <c r="AU18" s="60"/>
      <c r="AV18" s="60"/>
      <c r="AW18" s="60"/>
    </row>
    <row r="19" spans="2:49" ht="18" customHeight="1" thickBot="1" x14ac:dyDescent="0.3">
      <c r="B19" s="60"/>
      <c r="C19" s="67"/>
      <c r="D19" s="55"/>
      <c r="E19" s="60"/>
      <c r="F19" s="69"/>
      <c r="G19" s="54"/>
      <c r="H19" s="50"/>
      <c r="I19" s="60"/>
      <c r="U19" s="60"/>
      <c r="V19" s="61"/>
      <c r="W19" s="61"/>
      <c r="X19" s="61"/>
      <c r="Y19" s="1"/>
      <c r="Z19" s="1"/>
      <c r="AA19" s="1"/>
      <c r="AB19" s="1"/>
      <c r="AC19" s="269"/>
      <c r="AD19" s="61"/>
      <c r="AE19" s="61"/>
      <c r="AF19" s="61"/>
      <c r="AG19" s="60"/>
      <c r="AH19" s="60"/>
      <c r="AI19" s="60"/>
      <c r="AJ19" s="60"/>
      <c r="AK19" s="60"/>
      <c r="AL19" s="60"/>
      <c r="AM19" s="60"/>
      <c r="AN19" s="60"/>
      <c r="AO19" s="60"/>
      <c r="AP19" s="60"/>
      <c r="AQ19" s="60"/>
      <c r="AR19" s="60"/>
      <c r="AS19" s="60"/>
      <c r="AT19" s="60"/>
      <c r="AU19" s="60"/>
      <c r="AV19" s="60"/>
      <c r="AW19" s="60"/>
    </row>
    <row r="20" spans="2:49" ht="18" customHeight="1" thickBot="1" x14ac:dyDescent="0.3">
      <c r="B20" s="60"/>
      <c r="C20" s="67"/>
      <c r="D20" s="55"/>
      <c r="E20" s="60"/>
      <c r="I20" s="60"/>
      <c r="U20" s="60"/>
      <c r="V20" s="293"/>
      <c r="W20" s="293"/>
      <c r="X20" s="293"/>
      <c r="Y20" s="6"/>
      <c r="Z20" s="6"/>
      <c r="AA20" s="6"/>
      <c r="AB20" s="6"/>
      <c r="AC20" s="58"/>
      <c r="AD20" s="293"/>
      <c r="AE20" s="293"/>
      <c r="AF20" s="293"/>
      <c r="AG20" s="60"/>
      <c r="AH20" s="60"/>
      <c r="AI20" s="60"/>
      <c r="AJ20" s="60"/>
      <c r="AK20" s="60"/>
      <c r="AL20" s="60"/>
      <c r="AM20" s="60"/>
      <c r="AN20" s="60"/>
      <c r="AO20" s="60"/>
      <c r="AP20" s="60"/>
      <c r="AQ20" s="60"/>
      <c r="AR20" s="60"/>
      <c r="AS20" s="60"/>
      <c r="AT20" s="60"/>
      <c r="AU20" s="60"/>
      <c r="AV20" s="60"/>
      <c r="AW20" s="60"/>
    </row>
    <row r="21" spans="2:49" ht="18" customHeight="1" thickBot="1" x14ac:dyDescent="0.3">
      <c r="B21" s="60"/>
      <c r="C21" s="67"/>
      <c r="D21" s="55"/>
      <c r="E21" s="60"/>
      <c r="I21" s="60"/>
      <c r="U21" s="60"/>
      <c r="V21" s="684"/>
      <c r="W21" s="293"/>
      <c r="X21" s="293"/>
      <c r="Y21" s="6"/>
      <c r="Z21" s="6"/>
      <c r="AA21" s="6"/>
      <c r="AB21" s="6"/>
      <c r="AC21" s="58"/>
      <c r="AD21" s="293"/>
      <c r="AE21" s="293"/>
      <c r="AF21" s="293"/>
      <c r="AG21" s="60"/>
      <c r="AH21" s="60"/>
      <c r="AI21" s="60"/>
      <c r="AJ21" s="60"/>
      <c r="AK21" s="60"/>
      <c r="AL21" s="60"/>
      <c r="AM21" s="60"/>
      <c r="AN21" s="60"/>
      <c r="AO21" s="60"/>
      <c r="AP21" s="60"/>
      <c r="AQ21" s="60"/>
      <c r="AR21" s="60"/>
      <c r="AS21" s="60"/>
      <c r="AT21" s="60"/>
      <c r="AU21" s="60"/>
      <c r="AV21" s="60"/>
      <c r="AW21" s="60"/>
    </row>
    <row r="22" spans="2:49" s="74" customFormat="1" x14ac:dyDescent="0.25">
      <c r="B22" s="75"/>
    </row>
    <row r="23" spans="2:49" ht="18" customHeight="1" thickBot="1" x14ac:dyDescent="0.3">
      <c r="B23" s="60"/>
      <c r="C23" s="67"/>
      <c r="D23" s="55"/>
      <c r="E23" s="60"/>
      <c r="I23" s="60"/>
      <c r="U23" s="60"/>
      <c r="V23" s="293"/>
      <c r="W23" s="293"/>
      <c r="X23" s="293"/>
      <c r="Y23" s="6"/>
      <c r="Z23" s="6"/>
      <c r="AA23" s="6"/>
      <c r="AB23" s="6"/>
      <c r="AC23" s="58"/>
      <c r="AD23" s="268"/>
      <c r="AE23" s="293"/>
      <c r="AF23" s="293"/>
      <c r="AG23" s="60"/>
      <c r="AH23" s="60"/>
      <c r="AI23" s="60"/>
      <c r="AJ23" s="60"/>
      <c r="AK23" s="60"/>
      <c r="AL23" s="60"/>
      <c r="AM23" s="60"/>
      <c r="AN23" s="60"/>
      <c r="AO23" s="60"/>
      <c r="AP23" s="60"/>
      <c r="AQ23" s="60"/>
      <c r="AR23" s="60"/>
      <c r="AS23" s="60"/>
      <c r="AT23" s="60"/>
      <c r="AU23" s="60"/>
      <c r="AV23" s="60"/>
      <c r="AW23" s="60"/>
    </row>
    <row r="24" spans="2:49" ht="18" customHeight="1" thickBot="1" x14ac:dyDescent="0.3">
      <c r="B24" s="60"/>
      <c r="C24" s="67"/>
      <c r="D24" s="55"/>
      <c r="E24" s="60"/>
      <c r="I24" s="60"/>
      <c r="U24" s="60"/>
      <c r="V24" s="61"/>
      <c r="W24" s="684"/>
      <c r="X24" s="684"/>
      <c r="Y24" s="6"/>
      <c r="Z24" s="6"/>
      <c r="AA24" s="6"/>
      <c r="AB24" s="6"/>
      <c r="AC24" s="58"/>
      <c r="AD24" s="293"/>
      <c r="AE24" s="684"/>
      <c r="AF24" s="684"/>
      <c r="AG24" s="60"/>
      <c r="AH24" s="60"/>
      <c r="AI24" s="60"/>
      <c r="AJ24" s="60"/>
      <c r="AK24" s="60"/>
      <c r="AL24" s="60"/>
      <c r="AM24" s="60"/>
      <c r="AN24" s="60"/>
      <c r="AO24" s="60"/>
      <c r="AP24" s="60"/>
      <c r="AQ24" s="60"/>
      <c r="AR24" s="60"/>
      <c r="AS24" s="60"/>
      <c r="AT24" s="60"/>
      <c r="AU24" s="60"/>
      <c r="AV24" s="60"/>
      <c r="AW24" s="60"/>
    </row>
    <row r="25" spans="2:49" ht="18" customHeight="1" thickBot="1" x14ac:dyDescent="0.3">
      <c r="B25" s="60"/>
      <c r="C25" s="67"/>
      <c r="D25" s="55"/>
      <c r="E25" s="60"/>
      <c r="I25" s="60"/>
      <c r="U25" s="60"/>
      <c r="V25" s="293"/>
      <c r="W25" s="684"/>
      <c r="X25" s="684"/>
      <c r="Y25" s="6"/>
      <c r="Z25" s="6"/>
      <c r="AA25" s="6"/>
      <c r="AB25" s="6"/>
      <c r="AC25" s="58"/>
      <c r="AD25" s="293"/>
      <c r="AE25" s="684"/>
      <c r="AF25" s="684"/>
      <c r="AG25" s="60"/>
      <c r="AH25" s="60"/>
      <c r="AI25" s="60"/>
      <c r="AJ25" s="60"/>
      <c r="AK25" s="60"/>
      <c r="AL25" s="60"/>
      <c r="AM25" s="60"/>
      <c r="AN25" s="60"/>
      <c r="AO25" s="60"/>
      <c r="AP25" s="60"/>
      <c r="AQ25" s="60"/>
      <c r="AR25" s="60"/>
      <c r="AS25" s="60"/>
      <c r="AT25" s="60"/>
      <c r="AU25" s="60"/>
      <c r="AV25" s="60"/>
      <c r="AW25" s="60"/>
    </row>
    <row r="26" spans="2:49" ht="18" customHeight="1" thickBot="1" x14ac:dyDescent="0.3">
      <c r="B26" s="60"/>
      <c r="C26" s="67"/>
      <c r="D26" s="55"/>
      <c r="E26" s="60"/>
      <c r="I26" s="60"/>
      <c r="U26" s="60"/>
      <c r="V26" s="684"/>
      <c r="W26" s="684"/>
      <c r="X26" s="684"/>
      <c r="Y26" s="6"/>
      <c r="Z26" s="6"/>
      <c r="AA26" s="6"/>
      <c r="AB26" s="6"/>
      <c r="AC26" s="58"/>
      <c r="AD26" s="293"/>
      <c r="AE26" s="684"/>
      <c r="AF26" s="684"/>
      <c r="AG26" s="60"/>
      <c r="AH26" s="60"/>
      <c r="AI26" s="60"/>
      <c r="AJ26" s="60"/>
      <c r="AK26" s="60"/>
      <c r="AL26" s="60"/>
      <c r="AM26" s="60"/>
      <c r="AN26" s="60"/>
      <c r="AO26" s="60"/>
      <c r="AP26" s="60"/>
      <c r="AQ26" s="60"/>
      <c r="AR26" s="60"/>
      <c r="AS26" s="60"/>
      <c r="AT26" s="60"/>
      <c r="AU26" s="60"/>
      <c r="AV26" s="60"/>
      <c r="AW26" s="60"/>
    </row>
    <row r="27" spans="2:49" ht="18" customHeight="1" thickBot="1" x14ac:dyDescent="0.3">
      <c r="B27" s="60"/>
      <c r="C27" s="67"/>
      <c r="D27" s="55"/>
      <c r="E27" s="60"/>
      <c r="I27" s="60"/>
      <c r="U27" s="60"/>
      <c r="V27" s="293"/>
      <c r="W27" s="293"/>
      <c r="X27" s="293"/>
      <c r="Y27" s="6"/>
      <c r="Z27" s="6"/>
      <c r="AA27" s="6"/>
      <c r="AB27" s="6"/>
      <c r="AC27" s="58"/>
      <c r="AD27" s="268"/>
      <c r="AE27" s="268"/>
      <c r="AF27" s="268"/>
      <c r="AG27" s="60"/>
      <c r="AH27" s="60"/>
      <c r="AI27" s="60"/>
      <c r="AJ27" s="60"/>
      <c r="AK27" s="60"/>
      <c r="AL27" s="60"/>
      <c r="AM27" s="60"/>
      <c r="AN27" s="60"/>
      <c r="AO27" s="60"/>
      <c r="AP27" s="60"/>
      <c r="AQ27" s="60"/>
      <c r="AR27" s="60"/>
      <c r="AS27" s="60"/>
      <c r="AT27" s="60"/>
      <c r="AU27" s="60"/>
      <c r="AV27" s="60"/>
      <c r="AW27" s="60"/>
    </row>
    <row r="28" spans="2:49" ht="18" customHeight="1" thickBot="1" x14ac:dyDescent="0.3">
      <c r="B28" s="60"/>
      <c r="C28" s="67"/>
      <c r="D28" s="55"/>
      <c r="E28" s="60"/>
      <c r="I28" s="60"/>
      <c r="U28" s="60"/>
      <c r="V28" s="293"/>
      <c r="W28" s="293"/>
      <c r="X28" s="293"/>
      <c r="Y28" s="6"/>
      <c r="Z28" s="6"/>
      <c r="AA28" s="6"/>
      <c r="AB28" s="6"/>
      <c r="AC28" s="58"/>
      <c r="AD28" s="293"/>
      <c r="AE28" s="293"/>
      <c r="AF28" s="293"/>
      <c r="AG28" s="60"/>
      <c r="AH28" s="60"/>
      <c r="AI28" s="60"/>
      <c r="AJ28" s="60"/>
      <c r="AK28" s="60"/>
      <c r="AL28" s="60"/>
      <c r="AM28" s="60"/>
      <c r="AN28" s="60"/>
      <c r="AO28" s="60"/>
      <c r="AP28" s="60"/>
      <c r="AQ28" s="60"/>
      <c r="AR28" s="60"/>
      <c r="AS28" s="60"/>
      <c r="AT28" s="60"/>
      <c r="AU28" s="60"/>
      <c r="AV28" s="60"/>
      <c r="AW28" s="60"/>
    </row>
    <row r="29" spans="2:49" ht="18" customHeight="1" thickBot="1" x14ac:dyDescent="0.3">
      <c r="B29" s="60"/>
      <c r="C29" s="67"/>
      <c r="D29" s="55"/>
      <c r="E29" s="60"/>
      <c r="I29" s="60"/>
      <c r="U29" s="60"/>
      <c r="V29" s="61"/>
      <c r="W29" s="293"/>
      <c r="X29" s="293"/>
      <c r="Y29" s="6"/>
      <c r="Z29" s="6"/>
      <c r="AA29" s="6"/>
      <c r="AB29" s="6"/>
      <c r="AC29" s="58"/>
      <c r="AD29" s="293"/>
      <c r="AE29" s="293"/>
      <c r="AF29" s="293"/>
      <c r="AG29" s="60"/>
      <c r="AH29" s="60"/>
      <c r="AI29" s="60"/>
      <c r="AJ29" s="60"/>
      <c r="AK29" s="60"/>
      <c r="AL29" s="60"/>
      <c r="AM29" s="60"/>
      <c r="AN29" s="60"/>
      <c r="AO29" s="60"/>
      <c r="AP29" s="60"/>
      <c r="AQ29" s="60"/>
      <c r="AR29" s="60"/>
      <c r="AS29" s="60"/>
      <c r="AT29" s="60"/>
      <c r="AU29" s="60"/>
      <c r="AV29" s="60"/>
      <c r="AW29" s="60"/>
    </row>
    <row r="30" spans="2:49" ht="18" customHeight="1" x14ac:dyDescent="0.25">
      <c r="B30" s="60"/>
      <c r="C30" s="67"/>
      <c r="D30" s="55"/>
      <c r="E30" s="60"/>
      <c r="I30" s="60"/>
      <c r="U30" s="60"/>
      <c r="V30" s="293"/>
      <c r="W30" s="293"/>
      <c r="X30" s="293"/>
      <c r="AD30" s="293"/>
      <c r="AE30" s="293"/>
      <c r="AF30" s="293"/>
      <c r="AG30" s="60"/>
      <c r="AH30" s="60"/>
      <c r="AI30" s="60"/>
      <c r="AJ30" s="60"/>
      <c r="AK30" s="60"/>
      <c r="AL30" s="60"/>
      <c r="AM30" s="60"/>
      <c r="AN30" s="60"/>
      <c r="AO30" s="60"/>
      <c r="AP30" s="60"/>
      <c r="AQ30" s="60"/>
      <c r="AR30" s="60"/>
      <c r="AS30" s="60"/>
      <c r="AT30" s="60"/>
      <c r="AU30" s="60"/>
      <c r="AV30" s="60"/>
      <c r="AW30" s="60"/>
    </row>
    <row r="31" spans="2:49" ht="18" customHeight="1" x14ac:dyDescent="0.25">
      <c r="B31" s="60"/>
      <c r="C31" s="67"/>
      <c r="D31" s="55"/>
      <c r="E31" s="60"/>
      <c r="I31" s="60"/>
      <c r="U31" s="60"/>
      <c r="V31" s="684"/>
      <c r="W31" s="684"/>
      <c r="X31" s="684"/>
      <c r="Y31" s="4"/>
      <c r="Z31" s="4"/>
      <c r="AA31" s="4"/>
      <c r="AB31" s="4"/>
      <c r="AG31" s="60"/>
      <c r="AH31" s="60"/>
      <c r="AI31" s="60"/>
      <c r="AJ31" s="60"/>
      <c r="AK31" s="60"/>
      <c r="AL31" s="60"/>
      <c r="AM31" s="60"/>
      <c r="AN31" s="60"/>
      <c r="AO31" s="60"/>
      <c r="AP31" s="60"/>
      <c r="AQ31" s="60"/>
      <c r="AR31" s="60"/>
      <c r="AS31" s="60"/>
      <c r="AT31" s="60"/>
      <c r="AU31" s="60"/>
      <c r="AV31" s="60"/>
      <c r="AW31" s="60"/>
    </row>
    <row r="32" spans="2:49" ht="18" customHeight="1" x14ac:dyDescent="0.25">
      <c r="B32" s="60"/>
      <c r="C32" s="67"/>
      <c r="D32" s="55"/>
      <c r="E32" s="60"/>
      <c r="I32" s="60"/>
      <c r="U32" s="60"/>
      <c r="V32" s="293"/>
      <c r="W32" s="684"/>
      <c r="X32" s="684"/>
      <c r="Y32" s="4"/>
      <c r="Z32" s="4"/>
      <c r="AA32" s="4"/>
      <c r="AB32" s="4"/>
      <c r="AG32" s="60"/>
      <c r="AR32" s="60"/>
      <c r="AS32" s="60"/>
      <c r="AT32" s="60"/>
      <c r="AU32" s="60"/>
      <c r="AV32" s="60"/>
      <c r="AW32" s="60"/>
    </row>
    <row r="33" spans="2:49" ht="18" customHeight="1" x14ac:dyDescent="0.25">
      <c r="B33" s="60"/>
      <c r="C33" s="67"/>
      <c r="D33" s="55"/>
      <c r="E33" s="60"/>
      <c r="I33" s="60"/>
      <c r="U33" s="60"/>
      <c r="V33" s="293"/>
      <c r="W33" s="684"/>
      <c r="X33" s="684"/>
      <c r="Y33" s="4"/>
      <c r="Z33" s="4"/>
      <c r="AA33" s="4"/>
      <c r="AB33" s="4"/>
      <c r="AD33" s="60"/>
      <c r="AE33" s="60"/>
      <c r="AF33" s="60"/>
      <c r="AG33" s="60"/>
      <c r="AI33" s="8"/>
      <c r="AJ33" s="8"/>
      <c r="AK33" s="8"/>
      <c r="AL33" s="8"/>
      <c r="AM33" s="8"/>
      <c r="AN33" s="8"/>
      <c r="AO33" s="8"/>
      <c r="AP33" s="8"/>
      <c r="AQ33" s="8"/>
      <c r="AR33" s="60"/>
      <c r="AS33" s="60"/>
      <c r="AT33" s="60"/>
      <c r="AU33" s="60"/>
      <c r="AV33" s="60"/>
      <c r="AW33" s="60"/>
    </row>
    <row r="34" spans="2:49" ht="18" customHeight="1" x14ac:dyDescent="0.25">
      <c r="B34" s="60"/>
      <c r="C34" s="67"/>
      <c r="D34" s="55"/>
      <c r="E34" s="60"/>
      <c r="I34" s="60"/>
      <c r="U34" s="60"/>
      <c r="V34" s="268"/>
      <c r="W34" s="293"/>
      <c r="X34" s="293"/>
      <c r="Y34" s="4"/>
      <c r="Z34" s="4"/>
      <c r="AA34" s="4"/>
      <c r="AB34" s="4"/>
      <c r="AD34" s="60"/>
      <c r="AE34" s="60"/>
      <c r="AF34" s="60"/>
      <c r="AG34" s="60"/>
      <c r="AI34" s="605"/>
      <c r="AJ34" s="605"/>
      <c r="AK34" s="605"/>
      <c r="AL34" s="605"/>
      <c r="AM34" s="605"/>
      <c r="AN34" s="605"/>
      <c r="AO34" s="605"/>
      <c r="AP34" s="605"/>
      <c r="AQ34" s="605"/>
      <c r="AR34" s="60"/>
      <c r="AS34" s="60"/>
      <c r="AT34" s="60"/>
      <c r="AU34" s="60"/>
      <c r="AV34" s="60"/>
      <c r="AW34" s="60"/>
    </row>
    <row r="35" spans="2:49" ht="18" customHeight="1" x14ac:dyDescent="0.25">
      <c r="B35" s="60"/>
      <c r="C35" s="67"/>
      <c r="D35" s="55"/>
      <c r="E35" s="60"/>
      <c r="I35" s="60"/>
      <c r="U35" s="60"/>
      <c r="V35" s="293"/>
      <c r="W35" s="293"/>
      <c r="X35" s="293"/>
      <c r="AD35" s="60"/>
      <c r="AE35" s="60"/>
      <c r="AF35" s="60"/>
      <c r="AG35" s="60"/>
      <c r="AI35" s="2"/>
      <c r="AJ35" s="9"/>
      <c r="AK35" s="9"/>
      <c r="AL35" s="9"/>
      <c r="AM35" s="9"/>
      <c r="AN35" s="9"/>
      <c r="AO35" s="9"/>
      <c r="AP35" s="9"/>
      <c r="AQ35" s="9"/>
      <c r="AR35" s="60"/>
      <c r="AS35" s="60"/>
      <c r="AT35" s="60"/>
      <c r="AU35" s="60"/>
      <c r="AV35" s="60"/>
      <c r="AW35" s="60"/>
    </row>
    <row r="36" spans="2:49" ht="18" customHeight="1" x14ac:dyDescent="0.25">
      <c r="B36" s="60"/>
      <c r="C36" s="67"/>
      <c r="D36" s="55"/>
      <c r="E36" s="60"/>
      <c r="I36" s="60"/>
      <c r="U36" s="60"/>
      <c r="V36" s="684"/>
      <c r="W36" s="293"/>
      <c r="X36" s="293"/>
      <c r="AD36" s="60"/>
      <c r="AE36" s="60"/>
      <c r="AF36" s="60"/>
      <c r="AG36" s="60"/>
      <c r="AI36" s="10"/>
      <c r="AJ36" s="9"/>
      <c r="AK36" s="9"/>
      <c r="AL36" s="9"/>
      <c r="AM36" s="9"/>
      <c r="AN36" s="9"/>
      <c r="AO36" s="9"/>
      <c r="AP36" s="9"/>
      <c r="AQ36" s="9"/>
      <c r="AR36" s="60"/>
      <c r="AS36" s="60"/>
      <c r="AT36" s="60"/>
      <c r="AU36" s="60"/>
      <c r="AV36" s="60"/>
      <c r="AW36" s="60"/>
    </row>
    <row r="37" spans="2:49" ht="18" customHeight="1" x14ac:dyDescent="0.25">
      <c r="B37" s="60"/>
      <c r="C37" s="67"/>
      <c r="D37" s="55"/>
      <c r="E37" s="60"/>
      <c r="I37" s="60"/>
      <c r="U37" s="60"/>
      <c r="V37" s="293"/>
      <c r="W37" s="293"/>
      <c r="X37" s="293"/>
      <c r="AD37" s="60"/>
      <c r="AE37" s="60"/>
      <c r="AF37" s="60"/>
      <c r="AG37" s="60"/>
      <c r="AI37" s="10"/>
      <c r="AJ37" s="9"/>
      <c r="AK37" s="9"/>
      <c r="AL37" s="9"/>
      <c r="AM37" s="9"/>
      <c r="AN37" s="9"/>
      <c r="AO37" s="9"/>
      <c r="AP37" s="9"/>
      <c r="AQ37" s="9"/>
      <c r="AR37" s="60"/>
      <c r="AS37" s="60"/>
      <c r="AT37" s="60"/>
      <c r="AU37" s="60"/>
      <c r="AV37" s="60"/>
      <c r="AW37" s="60"/>
    </row>
    <row r="38" spans="2:49" ht="18" customHeight="1" x14ac:dyDescent="0.25">
      <c r="B38" s="60"/>
      <c r="C38" s="67"/>
      <c r="D38" s="55"/>
      <c r="E38" s="60"/>
      <c r="I38" s="60"/>
      <c r="U38" s="60"/>
      <c r="V38" s="293"/>
      <c r="W38" s="293"/>
      <c r="X38" s="293"/>
      <c r="AD38" s="60"/>
      <c r="AE38" s="60"/>
      <c r="AF38" s="60"/>
      <c r="AG38" s="60"/>
      <c r="AI38" s="2"/>
      <c r="AJ38" s="9"/>
      <c r="AK38" s="9"/>
      <c r="AL38" s="9"/>
      <c r="AM38" s="268"/>
      <c r="AN38" s="9"/>
      <c r="AO38" s="9"/>
      <c r="AP38" s="9"/>
      <c r="AQ38" s="268"/>
      <c r="AR38" s="60"/>
      <c r="AS38" s="60"/>
      <c r="AT38" s="60"/>
      <c r="AU38" s="60"/>
      <c r="AV38" s="60"/>
      <c r="AW38" s="60"/>
    </row>
    <row r="39" spans="2:49" ht="18" customHeight="1" x14ac:dyDescent="0.25">
      <c r="B39" s="60"/>
      <c r="C39" s="67"/>
      <c r="D39" s="55"/>
      <c r="E39" s="60"/>
      <c r="I39" s="60"/>
      <c r="U39" s="60"/>
      <c r="AD39" s="60"/>
      <c r="AE39" s="60"/>
      <c r="AF39" s="60"/>
      <c r="AG39" s="60"/>
      <c r="AI39" s="2"/>
      <c r="AJ39" s="9"/>
      <c r="AK39" s="9"/>
      <c r="AL39" s="9"/>
      <c r="AM39" s="268"/>
      <c r="AN39" s="9"/>
      <c r="AO39" s="9"/>
      <c r="AP39" s="9"/>
      <c r="AQ39" s="268"/>
      <c r="AR39" s="60"/>
      <c r="AS39" s="60"/>
      <c r="AT39" s="60"/>
      <c r="AU39" s="60"/>
      <c r="AV39" s="60"/>
      <c r="AW39" s="60"/>
    </row>
    <row r="40" spans="2:49" ht="18" customHeight="1" x14ac:dyDescent="0.25">
      <c r="B40" s="60"/>
      <c r="C40" s="67"/>
      <c r="D40" s="55"/>
      <c r="E40" s="60"/>
      <c r="I40" s="60"/>
      <c r="U40" s="60"/>
      <c r="AD40" s="60"/>
      <c r="AE40" s="60"/>
      <c r="AF40" s="60"/>
      <c r="AG40" s="60"/>
      <c r="AI40" s="10"/>
      <c r="AJ40" s="9"/>
      <c r="AK40" s="9"/>
      <c r="AL40" s="9"/>
      <c r="AM40" s="268"/>
      <c r="AN40" s="9"/>
      <c r="AO40" s="9"/>
      <c r="AP40" s="9"/>
      <c r="AQ40" s="268"/>
      <c r="AR40" s="60"/>
      <c r="AS40" s="60"/>
      <c r="AT40" s="60"/>
      <c r="AU40" s="60"/>
      <c r="AV40" s="60"/>
      <c r="AW40" s="60"/>
    </row>
    <row r="41" spans="2:49" ht="18" customHeight="1" x14ac:dyDescent="0.25">
      <c r="B41" s="60"/>
      <c r="C41" s="67"/>
      <c r="D41" s="55"/>
      <c r="E41" s="60"/>
      <c r="I41" s="60"/>
      <c r="U41" s="60"/>
      <c r="AD41" s="60"/>
      <c r="AE41" s="60"/>
      <c r="AF41" s="60"/>
      <c r="AG41" s="60"/>
      <c r="AI41" s="2"/>
      <c r="AJ41" s="9"/>
      <c r="AK41" s="9"/>
      <c r="AL41" s="9"/>
      <c r="AM41" s="268"/>
      <c r="AN41" s="9"/>
      <c r="AO41" s="9"/>
      <c r="AP41" s="9"/>
      <c r="AQ41" s="268"/>
      <c r="AR41" s="60"/>
      <c r="AS41" s="60"/>
      <c r="AT41" s="60"/>
      <c r="AU41" s="60"/>
      <c r="AV41" s="60"/>
      <c r="AW41" s="60"/>
    </row>
    <row r="42" spans="2:49" x14ac:dyDescent="0.25">
      <c r="B42" s="60"/>
      <c r="C42" s="67"/>
      <c r="D42" s="55"/>
      <c r="E42" s="60"/>
      <c r="I42" s="60"/>
      <c r="U42" s="60"/>
      <c r="AD42" s="60"/>
      <c r="AE42" s="60"/>
      <c r="AF42" s="60"/>
      <c r="AG42" s="60"/>
      <c r="AR42" s="60"/>
      <c r="AS42" s="60"/>
      <c r="AT42" s="60"/>
      <c r="AU42" s="60"/>
      <c r="AV42" s="60"/>
      <c r="AW42" s="60"/>
    </row>
    <row r="43" spans="2:49" x14ac:dyDescent="0.25">
      <c r="B43" s="60"/>
      <c r="C43" s="67"/>
      <c r="D43" s="55"/>
      <c r="E43" s="60"/>
      <c r="I43" s="60"/>
      <c r="U43" s="60"/>
      <c r="AD43" s="60"/>
      <c r="AE43" s="60"/>
      <c r="AF43" s="60"/>
      <c r="AG43" s="60"/>
      <c r="AR43" s="60"/>
      <c r="AS43" s="60"/>
      <c r="AT43" s="60"/>
      <c r="AU43" s="60"/>
      <c r="AV43" s="60"/>
      <c r="AW43" s="60"/>
    </row>
    <row r="44" spans="2:49" x14ac:dyDescent="0.25">
      <c r="B44" s="60"/>
      <c r="C44" s="67"/>
      <c r="D44" s="55"/>
      <c r="E44" s="60"/>
      <c r="I44" s="60"/>
      <c r="U44" s="60"/>
      <c r="AD44" s="60"/>
      <c r="AE44" s="60"/>
      <c r="AF44" s="60"/>
      <c r="AG44" s="60"/>
      <c r="AR44" s="60"/>
      <c r="AS44" s="60"/>
      <c r="AT44" s="60"/>
      <c r="AU44" s="60"/>
      <c r="AV44" s="60"/>
      <c r="AW44" s="60"/>
    </row>
    <row r="45" spans="2:49" x14ac:dyDescent="0.25">
      <c r="B45" s="60"/>
      <c r="C45" s="67"/>
      <c r="D45" s="55"/>
      <c r="E45" s="60"/>
      <c r="I45" s="60"/>
      <c r="U45" s="60"/>
      <c r="AD45" s="60"/>
      <c r="AE45" s="60"/>
      <c r="AF45" s="60"/>
      <c r="AG45" s="60"/>
      <c r="AR45" s="60"/>
      <c r="AS45" s="60"/>
      <c r="AT45" s="60"/>
      <c r="AU45" s="60"/>
      <c r="AV45" s="60"/>
      <c r="AW45" s="60"/>
    </row>
    <row r="46" spans="2:49" x14ac:dyDescent="0.25">
      <c r="B46" s="60"/>
      <c r="C46" s="67"/>
      <c r="D46" s="55"/>
      <c r="E46" s="60"/>
      <c r="I46" s="60"/>
      <c r="U46" s="60"/>
      <c r="AD46" s="60"/>
      <c r="AE46" s="60"/>
      <c r="AF46" s="60"/>
      <c r="AG46" s="60"/>
      <c r="AR46" s="60"/>
      <c r="AS46" s="60"/>
      <c r="AT46" s="60"/>
      <c r="AU46" s="60"/>
      <c r="AV46" s="60"/>
      <c r="AW46" s="60"/>
    </row>
    <row r="47" spans="2:49" x14ac:dyDescent="0.25">
      <c r="B47" s="60"/>
      <c r="C47" s="67"/>
      <c r="D47" s="55"/>
      <c r="E47" s="60"/>
      <c r="I47" s="60"/>
      <c r="U47" s="60"/>
      <c r="AD47" s="60"/>
      <c r="AE47" s="60"/>
      <c r="AF47" s="60"/>
      <c r="AG47" s="60"/>
      <c r="AR47" s="60"/>
      <c r="AS47" s="60"/>
      <c r="AT47" s="60"/>
      <c r="AU47" s="60"/>
      <c r="AV47" s="60"/>
      <c r="AW47" s="60"/>
    </row>
    <row r="48" spans="2:49" ht="118.5" customHeight="1" x14ac:dyDescent="0.25">
      <c r="B48" s="60"/>
      <c r="C48" s="67"/>
      <c r="D48" s="55"/>
      <c r="E48" s="60"/>
      <c r="I48" s="60"/>
      <c r="U48" s="60"/>
      <c r="AD48" s="60"/>
      <c r="AE48" s="60"/>
      <c r="AF48" s="60"/>
      <c r="AG48" s="60"/>
      <c r="AH48" s="60"/>
      <c r="AI48" s="60"/>
      <c r="AJ48" s="60"/>
      <c r="AK48" s="60"/>
      <c r="AL48" s="60"/>
      <c r="AM48" s="60"/>
      <c r="AN48" s="60"/>
      <c r="AO48" s="60"/>
      <c r="AP48" s="60"/>
      <c r="AQ48" s="60"/>
      <c r="AR48" s="60"/>
      <c r="AS48" s="60"/>
      <c r="AT48" s="60"/>
      <c r="AU48" s="60"/>
      <c r="AV48" s="60"/>
      <c r="AW48" s="60"/>
    </row>
    <row r="49" spans="2:49" x14ac:dyDescent="0.25">
      <c r="B49" s="60"/>
      <c r="C49" s="67"/>
      <c r="D49" s="55"/>
      <c r="E49" s="60"/>
      <c r="I49" s="60"/>
      <c r="U49" s="60"/>
      <c r="AD49" s="60"/>
      <c r="AE49" s="60"/>
      <c r="AF49" s="60"/>
      <c r="AG49" s="60"/>
      <c r="AH49" s="60"/>
      <c r="AI49" s="60"/>
      <c r="AJ49" s="60"/>
      <c r="AK49" s="60"/>
      <c r="AL49" s="60"/>
      <c r="AM49" s="60"/>
      <c r="AN49" s="60"/>
      <c r="AO49" s="60"/>
      <c r="AP49" s="60"/>
      <c r="AQ49" s="60"/>
      <c r="AR49" s="60"/>
      <c r="AS49" s="60"/>
      <c r="AT49" s="60"/>
      <c r="AU49" s="60"/>
      <c r="AV49" s="60"/>
      <c r="AW49" s="60"/>
    </row>
    <row r="50" spans="2:49" ht="15" customHeight="1" x14ac:dyDescent="0.25">
      <c r="B50" s="60"/>
      <c r="C50" s="67"/>
      <c r="D50" s="55"/>
      <c r="E50" s="60"/>
      <c r="I50" s="60"/>
      <c r="U50" s="60"/>
      <c r="AD50" s="60"/>
      <c r="AE50" s="60"/>
      <c r="AF50" s="60"/>
      <c r="AG50" s="60"/>
      <c r="AH50" s="60"/>
      <c r="AI50" s="60"/>
      <c r="AJ50" s="60"/>
      <c r="AK50" s="60"/>
      <c r="AL50" s="60"/>
      <c r="AM50" s="60"/>
      <c r="AN50" s="60"/>
      <c r="AO50" s="60"/>
      <c r="AP50" s="60"/>
      <c r="AQ50" s="60"/>
      <c r="AR50" s="60"/>
      <c r="AS50" s="60"/>
      <c r="AT50" s="60"/>
      <c r="AU50" s="60"/>
      <c r="AV50" s="60"/>
      <c r="AW50" s="60"/>
    </row>
    <row r="51" spans="2:49" ht="15" customHeight="1" x14ac:dyDescent="0.25">
      <c r="B51" s="60"/>
      <c r="C51" s="67"/>
      <c r="D51" s="55"/>
      <c r="E51" s="60"/>
      <c r="I51" s="60"/>
      <c r="U51" s="60"/>
      <c r="AD51" s="60"/>
      <c r="AE51" s="60"/>
      <c r="AF51" s="60"/>
      <c r="AG51" s="60"/>
      <c r="AH51" s="60"/>
      <c r="AI51" s="60"/>
      <c r="AJ51" s="60"/>
      <c r="AK51" s="60"/>
      <c r="AL51" s="60"/>
      <c r="AM51" s="60"/>
      <c r="AN51" s="60"/>
      <c r="AO51" s="60"/>
      <c r="AP51" s="60"/>
      <c r="AQ51" s="60"/>
      <c r="AR51" s="60"/>
      <c r="AS51" s="60"/>
      <c r="AT51" s="60"/>
      <c r="AU51" s="60"/>
      <c r="AV51" s="60"/>
      <c r="AW51" s="60"/>
    </row>
    <row r="52" spans="2:49" ht="15" customHeight="1" x14ac:dyDescent="0.25">
      <c r="B52" s="60"/>
      <c r="C52" s="67"/>
      <c r="D52" s="55"/>
      <c r="E52" s="60"/>
      <c r="I52" s="60"/>
      <c r="U52" s="60"/>
      <c r="AD52" s="60"/>
      <c r="AE52" s="60"/>
      <c r="AF52" s="60"/>
      <c r="AG52" s="60"/>
      <c r="AH52" s="60"/>
      <c r="AI52" s="60"/>
      <c r="AJ52" s="60"/>
      <c r="AK52" s="60"/>
      <c r="AL52" s="60"/>
      <c r="AM52" s="60"/>
      <c r="AN52" s="60"/>
      <c r="AO52" s="60"/>
      <c r="AP52" s="60"/>
      <c r="AQ52" s="60"/>
      <c r="AR52" s="60"/>
      <c r="AS52" s="60"/>
      <c r="AT52" s="60"/>
      <c r="AU52" s="60"/>
      <c r="AV52" s="60"/>
      <c r="AW52" s="60"/>
    </row>
    <row r="53" spans="2:49" ht="15" customHeight="1" x14ac:dyDescent="0.25">
      <c r="B53" s="60"/>
      <c r="C53" s="67"/>
      <c r="D53" s="55"/>
      <c r="E53" s="60"/>
      <c r="I53" s="60"/>
      <c r="U53" s="60"/>
      <c r="AD53" s="60"/>
      <c r="AE53" s="60"/>
      <c r="AF53" s="60"/>
      <c r="AG53" s="60"/>
      <c r="AH53" s="60"/>
      <c r="AI53" s="60"/>
      <c r="AJ53" s="60"/>
      <c r="AK53" s="60"/>
      <c r="AL53" s="60"/>
      <c r="AM53" s="60"/>
      <c r="AN53" s="60"/>
      <c r="AO53" s="60"/>
      <c r="AP53" s="60"/>
    </row>
    <row r="54" spans="2:49" ht="15" customHeight="1" x14ac:dyDescent="0.25">
      <c r="B54" s="60"/>
      <c r="C54" s="67"/>
      <c r="D54" s="55"/>
      <c r="E54" s="60"/>
      <c r="I54" s="60"/>
      <c r="U54" s="60"/>
      <c r="AD54" s="60"/>
      <c r="AE54" s="60"/>
      <c r="AF54" s="60"/>
      <c r="AG54" s="60"/>
      <c r="AH54" s="60"/>
      <c r="AI54" s="60"/>
      <c r="AJ54" s="60"/>
      <c r="AK54" s="60"/>
      <c r="AL54" s="60"/>
      <c r="AM54" s="60"/>
      <c r="AN54" s="60"/>
      <c r="AO54" s="60"/>
      <c r="AP54" s="60"/>
    </row>
    <row r="55" spans="2:49" ht="15" customHeight="1" x14ac:dyDescent="0.25">
      <c r="B55" s="60"/>
      <c r="C55" s="67"/>
      <c r="D55" s="55"/>
      <c r="E55" s="60"/>
      <c r="I55" s="60"/>
      <c r="U55" s="60"/>
      <c r="AD55" s="60"/>
      <c r="AE55" s="60"/>
      <c r="AF55" s="60"/>
      <c r="AG55" s="60"/>
      <c r="AH55" s="60"/>
      <c r="AI55" s="60"/>
      <c r="AJ55" s="60"/>
      <c r="AK55" s="60"/>
      <c r="AL55" s="60"/>
      <c r="AM55" s="60"/>
      <c r="AN55" s="60"/>
      <c r="AO55" s="60"/>
      <c r="AP55" s="60"/>
    </row>
    <row r="56" spans="2:49" ht="15" customHeight="1" x14ac:dyDescent="0.25">
      <c r="B56" s="60"/>
      <c r="C56" s="67"/>
      <c r="D56" s="55"/>
      <c r="E56" s="60"/>
      <c r="I56" s="60"/>
      <c r="U56" s="60"/>
      <c r="AD56" s="60"/>
      <c r="AE56" s="60"/>
      <c r="AF56" s="60"/>
      <c r="AG56" s="60"/>
      <c r="AH56" s="60"/>
      <c r="AI56" s="60"/>
      <c r="AJ56" s="60"/>
      <c r="AK56" s="60"/>
      <c r="AL56" s="60"/>
      <c r="AM56" s="60"/>
      <c r="AN56" s="60"/>
      <c r="AO56" s="60"/>
      <c r="AP56" s="60"/>
    </row>
    <row r="57" spans="2:49" x14ac:dyDescent="0.25">
      <c r="B57" s="60"/>
      <c r="C57" s="67"/>
      <c r="D57" s="55"/>
      <c r="E57" s="60"/>
      <c r="I57" s="60"/>
      <c r="U57" s="60"/>
      <c r="AD57" s="60"/>
      <c r="AE57" s="60"/>
      <c r="AF57" s="60"/>
      <c r="AG57" s="60"/>
      <c r="AH57" s="60"/>
      <c r="AI57" s="60"/>
      <c r="AJ57" s="60"/>
      <c r="AK57" s="60"/>
      <c r="AL57" s="60"/>
      <c r="AM57" s="60"/>
      <c r="AN57" s="60"/>
      <c r="AO57" s="60"/>
      <c r="AP57" s="60"/>
    </row>
    <row r="58" spans="2:49" x14ac:dyDescent="0.25">
      <c r="B58" s="60"/>
      <c r="C58" s="67"/>
      <c r="D58" s="55"/>
      <c r="E58" s="60"/>
      <c r="I58" s="60"/>
      <c r="U58" s="60"/>
      <c r="AD58" s="60"/>
      <c r="AE58" s="60"/>
      <c r="AF58" s="60"/>
      <c r="AG58" s="60"/>
      <c r="AH58" s="60"/>
      <c r="AI58" s="60"/>
      <c r="AJ58" s="60"/>
      <c r="AK58" s="60"/>
      <c r="AL58" s="60"/>
      <c r="AM58" s="60"/>
      <c r="AN58" s="60"/>
      <c r="AO58" s="60"/>
      <c r="AP58" s="60"/>
    </row>
    <row r="59" spans="2:49" x14ac:dyDescent="0.25">
      <c r="B59" s="60"/>
      <c r="C59" s="67"/>
      <c r="D59" s="55"/>
      <c r="E59" s="60"/>
      <c r="I59" s="60"/>
      <c r="U59" s="60"/>
      <c r="AD59" s="60"/>
      <c r="AE59" s="60"/>
      <c r="AF59" s="60"/>
      <c r="AG59" s="60"/>
      <c r="AH59" s="60"/>
      <c r="AI59" s="60"/>
      <c r="AJ59" s="60"/>
      <c r="AK59" s="60"/>
      <c r="AL59" s="60"/>
      <c r="AM59" s="60"/>
      <c r="AN59" s="60"/>
      <c r="AO59" s="60"/>
      <c r="AP59" s="60"/>
    </row>
    <row r="60" spans="2:49" x14ac:dyDescent="0.25">
      <c r="B60" s="60"/>
      <c r="C60" s="67"/>
      <c r="D60" s="55"/>
      <c r="E60" s="60"/>
      <c r="I60" s="60"/>
      <c r="U60" s="60"/>
      <c r="AD60" s="60"/>
      <c r="AE60" s="60"/>
      <c r="AF60" s="60"/>
      <c r="AG60" s="60"/>
      <c r="AH60" s="60"/>
      <c r="AI60" s="60"/>
      <c r="AJ60" s="60"/>
      <c r="AK60" s="60"/>
      <c r="AL60" s="60"/>
      <c r="AM60" s="60"/>
      <c r="AN60" s="60"/>
      <c r="AO60" s="60"/>
      <c r="AP60" s="60"/>
    </row>
    <row r="61" spans="2:49" x14ac:dyDescent="0.25">
      <c r="B61" s="60"/>
      <c r="C61" s="67"/>
      <c r="D61" s="55"/>
      <c r="E61" s="60"/>
      <c r="I61" s="60"/>
      <c r="U61" s="60"/>
      <c r="AD61" s="60"/>
      <c r="AE61" s="60"/>
      <c r="AF61" s="60"/>
      <c r="AG61" s="60"/>
      <c r="AH61" s="60"/>
      <c r="AI61" s="60"/>
      <c r="AJ61" s="60"/>
      <c r="AK61" s="60"/>
      <c r="AL61" s="60"/>
      <c r="AM61" s="60"/>
      <c r="AN61" s="60"/>
      <c r="AO61" s="60"/>
      <c r="AP61" s="60"/>
    </row>
    <row r="62" spans="2:49" x14ac:dyDescent="0.25">
      <c r="B62" s="60"/>
      <c r="C62" s="67"/>
      <c r="D62" s="55"/>
      <c r="E62" s="60"/>
      <c r="I62" s="60"/>
      <c r="U62" s="60"/>
      <c r="AD62" s="60"/>
      <c r="AE62" s="60"/>
      <c r="AF62" s="60"/>
      <c r="AG62" s="60"/>
      <c r="AH62" s="60"/>
      <c r="AI62" s="60"/>
      <c r="AJ62" s="60"/>
      <c r="AK62" s="60"/>
      <c r="AL62" s="60"/>
      <c r="AM62" s="60"/>
      <c r="AN62" s="60"/>
      <c r="AO62" s="60"/>
      <c r="AP62" s="60"/>
    </row>
    <row r="63" spans="2:49" x14ac:dyDescent="0.25">
      <c r="B63" s="60"/>
      <c r="C63" s="67"/>
      <c r="D63" s="55"/>
      <c r="E63" s="60"/>
      <c r="I63" s="60"/>
      <c r="U63" s="60"/>
      <c r="AD63" s="60"/>
      <c r="AE63" s="60"/>
      <c r="AF63" s="60"/>
      <c r="AG63" s="60"/>
      <c r="AH63" s="60"/>
      <c r="AI63" s="60"/>
      <c r="AJ63" s="60"/>
      <c r="AK63" s="60"/>
      <c r="AL63" s="60"/>
      <c r="AM63" s="60"/>
      <c r="AN63" s="60"/>
      <c r="AO63" s="60"/>
      <c r="AP63" s="60"/>
    </row>
    <row r="64" spans="2:49" x14ac:dyDescent="0.25">
      <c r="B64" s="60"/>
      <c r="C64" s="67"/>
      <c r="D64" s="55"/>
      <c r="E64" s="60"/>
      <c r="I64" s="60"/>
      <c r="U64" s="60"/>
      <c r="AD64" s="60"/>
      <c r="AE64" s="60"/>
      <c r="AF64" s="60"/>
      <c r="AG64" s="60"/>
      <c r="AH64" s="60"/>
      <c r="AI64" s="60"/>
      <c r="AJ64" s="60"/>
      <c r="AK64" s="60"/>
      <c r="AL64" s="60"/>
      <c r="AM64" s="60"/>
      <c r="AN64" s="60"/>
      <c r="AO64" s="60"/>
      <c r="AP64" s="60"/>
    </row>
    <row r="65" spans="2:42" x14ac:dyDescent="0.25">
      <c r="B65" s="60"/>
      <c r="C65" s="67"/>
      <c r="D65" s="55"/>
      <c r="E65" s="60"/>
      <c r="I65" s="60"/>
      <c r="U65" s="60"/>
      <c r="AD65" s="60"/>
      <c r="AE65" s="60"/>
      <c r="AF65" s="60"/>
      <c r="AG65" s="60"/>
      <c r="AH65" s="60"/>
      <c r="AI65" s="60"/>
      <c r="AJ65" s="60"/>
      <c r="AK65" s="60"/>
      <c r="AL65" s="60"/>
      <c r="AM65" s="60"/>
      <c r="AN65" s="60"/>
      <c r="AO65" s="60"/>
      <c r="AP65" s="60"/>
    </row>
    <row r="66" spans="2:42" x14ac:dyDescent="0.25">
      <c r="B66" s="60"/>
      <c r="C66" s="67"/>
      <c r="D66" s="55"/>
      <c r="E66" s="60"/>
      <c r="I66" s="60"/>
      <c r="U66" s="60"/>
      <c r="AD66" s="60"/>
      <c r="AE66" s="60"/>
      <c r="AF66" s="60"/>
      <c r="AG66" s="60"/>
      <c r="AH66" s="60"/>
      <c r="AI66" s="60"/>
      <c r="AJ66" s="60"/>
      <c r="AK66" s="60"/>
      <c r="AL66" s="60"/>
      <c r="AM66" s="60"/>
      <c r="AN66" s="60"/>
      <c r="AO66" s="60"/>
      <c r="AP66" s="60"/>
    </row>
    <row r="67" spans="2:42" x14ac:dyDescent="0.25">
      <c r="B67" s="60"/>
      <c r="C67" s="67"/>
      <c r="D67" s="55"/>
      <c r="E67" s="60"/>
      <c r="I67" s="60"/>
      <c r="U67" s="60"/>
      <c r="AD67" s="60"/>
      <c r="AE67" s="60"/>
      <c r="AF67" s="60"/>
      <c r="AG67" s="60"/>
      <c r="AH67" s="60"/>
      <c r="AI67" s="60"/>
      <c r="AJ67" s="60"/>
      <c r="AK67" s="60"/>
      <c r="AL67" s="60"/>
      <c r="AM67" s="60"/>
      <c r="AN67" s="60"/>
      <c r="AO67" s="60"/>
      <c r="AP67" s="60"/>
    </row>
    <row r="68" spans="2:42" x14ac:dyDescent="0.25">
      <c r="B68" s="60"/>
      <c r="C68" s="67"/>
      <c r="D68" s="55"/>
      <c r="E68" s="60"/>
      <c r="I68" s="60"/>
      <c r="U68" s="60"/>
      <c r="AD68" s="60"/>
      <c r="AE68" s="60"/>
      <c r="AF68" s="60"/>
      <c r="AG68" s="60"/>
      <c r="AH68" s="60"/>
      <c r="AI68" s="60"/>
      <c r="AJ68" s="60"/>
      <c r="AK68" s="60"/>
      <c r="AL68" s="60"/>
      <c r="AM68" s="60"/>
      <c r="AN68" s="60"/>
      <c r="AO68" s="60"/>
      <c r="AP68" s="60"/>
    </row>
    <row r="69" spans="2:42" x14ac:dyDescent="0.25">
      <c r="B69" s="60"/>
      <c r="C69" s="67"/>
      <c r="D69" s="55"/>
      <c r="E69" s="60"/>
      <c r="I69" s="60"/>
      <c r="U69" s="60"/>
      <c r="AD69" s="60"/>
      <c r="AE69" s="60"/>
      <c r="AF69" s="60"/>
      <c r="AG69" s="60"/>
      <c r="AH69" s="60"/>
      <c r="AI69" s="60"/>
      <c r="AJ69" s="60"/>
      <c r="AK69" s="60"/>
      <c r="AL69" s="60"/>
      <c r="AM69" s="60"/>
      <c r="AN69" s="60"/>
      <c r="AO69" s="60"/>
      <c r="AP69" s="60"/>
    </row>
    <row r="70" spans="2:42" x14ac:dyDescent="0.25">
      <c r="B70" s="60"/>
      <c r="C70" s="67"/>
      <c r="D70" s="55"/>
      <c r="E70" s="60"/>
      <c r="I70" s="60"/>
      <c r="U70" s="60"/>
      <c r="AD70" s="60"/>
      <c r="AE70" s="60"/>
      <c r="AF70" s="60"/>
      <c r="AG70" s="60"/>
      <c r="AH70" s="60"/>
      <c r="AI70" s="60"/>
      <c r="AJ70" s="60"/>
      <c r="AK70" s="60"/>
      <c r="AL70" s="60"/>
      <c r="AM70" s="60"/>
      <c r="AN70" s="60"/>
      <c r="AO70" s="60"/>
      <c r="AP70" s="60"/>
    </row>
    <row r="71" spans="2:42" x14ac:dyDescent="0.25">
      <c r="B71" s="60"/>
      <c r="C71" s="67"/>
      <c r="D71" s="55"/>
      <c r="E71" s="60"/>
      <c r="I71" s="60"/>
      <c r="U71" s="60"/>
      <c r="AD71" s="60"/>
      <c r="AE71" s="60"/>
      <c r="AF71" s="60"/>
      <c r="AG71" s="60"/>
      <c r="AH71" s="60"/>
      <c r="AI71" s="60"/>
      <c r="AJ71" s="60"/>
      <c r="AK71" s="60"/>
      <c r="AL71" s="60"/>
      <c r="AM71" s="60"/>
      <c r="AN71" s="60"/>
      <c r="AO71" s="60"/>
      <c r="AP71" s="60"/>
    </row>
    <row r="72" spans="2:42" x14ac:dyDescent="0.25">
      <c r="B72" s="60"/>
      <c r="C72" s="67"/>
      <c r="D72" s="55"/>
      <c r="E72" s="60"/>
      <c r="I72" s="60"/>
      <c r="U72" s="60"/>
      <c r="AD72" s="60"/>
      <c r="AE72" s="60"/>
      <c r="AF72" s="60"/>
      <c r="AG72" s="60"/>
      <c r="AH72" s="60"/>
      <c r="AI72" s="60"/>
      <c r="AJ72" s="60"/>
      <c r="AK72" s="60"/>
      <c r="AL72" s="60"/>
      <c r="AM72" s="60"/>
      <c r="AN72" s="60"/>
      <c r="AO72" s="60"/>
      <c r="AP72" s="60"/>
    </row>
    <row r="73" spans="2:42" x14ac:dyDescent="0.25">
      <c r="B73" s="60"/>
      <c r="C73" s="67"/>
      <c r="D73" s="55"/>
      <c r="E73" s="60"/>
      <c r="I73" s="60"/>
      <c r="U73" s="60"/>
      <c r="AD73" s="60"/>
      <c r="AE73" s="60"/>
      <c r="AF73" s="60"/>
      <c r="AG73" s="60"/>
      <c r="AH73" s="60"/>
      <c r="AI73" s="60"/>
      <c r="AJ73" s="60"/>
      <c r="AK73" s="60"/>
      <c r="AL73" s="60"/>
      <c r="AM73" s="60"/>
      <c r="AN73" s="60"/>
      <c r="AO73" s="60"/>
      <c r="AP73" s="60"/>
    </row>
    <row r="74" spans="2:42" x14ac:dyDescent="0.25">
      <c r="B74" s="60"/>
      <c r="C74" s="67"/>
      <c r="D74" s="55"/>
      <c r="E74" s="60"/>
      <c r="I74" s="60"/>
      <c r="U74" s="60"/>
      <c r="AD74" s="60"/>
      <c r="AE74" s="60"/>
      <c r="AF74" s="60"/>
      <c r="AG74" s="60"/>
      <c r="AH74" s="60"/>
      <c r="AI74" s="60"/>
      <c r="AJ74" s="60"/>
      <c r="AK74" s="60"/>
      <c r="AL74" s="60"/>
      <c r="AM74" s="60"/>
      <c r="AN74" s="60"/>
      <c r="AO74" s="60"/>
      <c r="AP74" s="60"/>
    </row>
    <row r="75" spans="2:42" x14ac:dyDescent="0.25">
      <c r="B75" s="60"/>
      <c r="C75" s="67"/>
      <c r="D75" s="55"/>
      <c r="E75" s="60"/>
      <c r="I75" s="60"/>
      <c r="U75" s="60"/>
      <c r="AD75" s="60"/>
      <c r="AE75" s="60"/>
      <c r="AF75" s="60"/>
      <c r="AG75" s="60"/>
      <c r="AH75" s="60"/>
      <c r="AI75" s="60"/>
      <c r="AJ75" s="60"/>
      <c r="AK75" s="60"/>
      <c r="AL75" s="60"/>
      <c r="AM75" s="60"/>
      <c r="AN75" s="60"/>
      <c r="AO75" s="60"/>
      <c r="AP75" s="60"/>
    </row>
    <row r="76" spans="2:42" x14ac:dyDescent="0.25">
      <c r="B76" s="60"/>
      <c r="C76" s="67"/>
      <c r="D76" s="55"/>
      <c r="E76" s="60"/>
      <c r="I76" s="60"/>
      <c r="U76" s="60"/>
      <c r="AD76" s="60"/>
      <c r="AE76" s="60"/>
      <c r="AF76" s="60"/>
      <c r="AG76" s="60"/>
      <c r="AH76" s="60"/>
      <c r="AI76" s="60"/>
      <c r="AJ76" s="60"/>
      <c r="AK76" s="60"/>
      <c r="AL76" s="60"/>
      <c r="AM76" s="60"/>
      <c r="AN76" s="60"/>
      <c r="AO76" s="60"/>
      <c r="AP76" s="60"/>
    </row>
    <row r="77" spans="2:42" x14ac:dyDescent="0.25">
      <c r="B77" s="60"/>
      <c r="C77" s="67"/>
      <c r="D77" s="55"/>
      <c r="E77" s="60"/>
      <c r="I77" s="60"/>
      <c r="U77" s="60"/>
      <c r="AD77" s="60"/>
      <c r="AE77" s="60"/>
      <c r="AF77" s="60"/>
      <c r="AG77" s="60"/>
      <c r="AH77" s="60"/>
      <c r="AI77" s="60"/>
      <c r="AJ77" s="60"/>
      <c r="AK77" s="60"/>
      <c r="AL77" s="60"/>
      <c r="AM77" s="60"/>
      <c r="AN77" s="60"/>
      <c r="AO77" s="60"/>
      <c r="AP77" s="60"/>
    </row>
    <row r="78" spans="2:42" x14ac:dyDescent="0.25">
      <c r="B78" s="60"/>
      <c r="C78" s="67"/>
      <c r="D78" s="55"/>
      <c r="E78" s="60"/>
      <c r="I78" s="60"/>
      <c r="U78" s="60"/>
      <c r="AD78" s="60"/>
      <c r="AE78" s="60"/>
      <c r="AF78" s="60"/>
      <c r="AG78" s="60"/>
      <c r="AH78" s="60"/>
      <c r="AI78" s="60"/>
      <c r="AJ78" s="60"/>
      <c r="AK78" s="60"/>
      <c r="AL78" s="60"/>
      <c r="AM78" s="60"/>
      <c r="AN78" s="60"/>
      <c r="AO78" s="60"/>
      <c r="AP78" s="60"/>
    </row>
    <row r="79" spans="2:42" x14ac:dyDescent="0.25">
      <c r="B79" s="60"/>
      <c r="C79" s="67"/>
      <c r="D79" s="55"/>
      <c r="E79" s="60"/>
      <c r="I79" s="60"/>
      <c r="U79" s="60"/>
      <c r="AD79" s="60"/>
      <c r="AE79" s="60"/>
      <c r="AF79" s="60"/>
      <c r="AG79" s="60"/>
      <c r="AH79" s="60"/>
      <c r="AI79" s="60"/>
      <c r="AJ79" s="60"/>
      <c r="AK79" s="60"/>
      <c r="AL79" s="60"/>
      <c r="AM79" s="60"/>
      <c r="AN79" s="60"/>
      <c r="AO79" s="60"/>
      <c r="AP79" s="60"/>
    </row>
    <row r="80" spans="2:42" x14ac:dyDescent="0.25">
      <c r="B80" s="60"/>
      <c r="C80" s="67"/>
      <c r="D80" s="55"/>
      <c r="E80" s="60"/>
      <c r="I80" s="60"/>
      <c r="U80" s="60"/>
      <c r="AD80" s="60"/>
      <c r="AE80" s="60"/>
      <c r="AF80" s="60"/>
      <c r="AG80" s="60"/>
      <c r="AH80" s="60"/>
      <c r="AI80" s="60"/>
      <c r="AJ80" s="60"/>
      <c r="AK80" s="60"/>
      <c r="AL80" s="60"/>
      <c r="AM80" s="60"/>
      <c r="AN80" s="60"/>
      <c r="AO80" s="60"/>
      <c r="AP80" s="60"/>
    </row>
    <row r="81" spans="2:42" x14ac:dyDescent="0.25">
      <c r="B81" s="60"/>
      <c r="C81" s="67"/>
      <c r="D81" s="55"/>
      <c r="E81" s="60"/>
      <c r="I81" s="60"/>
      <c r="U81" s="60"/>
      <c r="AD81" s="60"/>
      <c r="AE81" s="60"/>
      <c r="AF81" s="60"/>
      <c r="AG81" s="60"/>
      <c r="AH81" s="60"/>
      <c r="AI81" s="60"/>
      <c r="AJ81" s="60"/>
      <c r="AK81" s="60"/>
      <c r="AL81" s="60"/>
      <c r="AM81" s="60"/>
      <c r="AN81" s="60"/>
      <c r="AO81" s="60"/>
      <c r="AP81" s="60"/>
    </row>
    <row r="82" spans="2:42" x14ac:dyDescent="0.25">
      <c r="B82" s="60"/>
      <c r="C82" s="67"/>
      <c r="D82" s="55"/>
      <c r="E82" s="60"/>
      <c r="I82" s="60"/>
      <c r="U82" s="60"/>
      <c r="AD82" s="60"/>
      <c r="AE82" s="60"/>
      <c r="AF82" s="60"/>
      <c r="AG82" s="60"/>
      <c r="AH82" s="60"/>
      <c r="AI82" s="60"/>
      <c r="AJ82" s="60"/>
      <c r="AK82" s="60"/>
      <c r="AL82" s="60"/>
      <c r="AM82" s="60"/>
      <c r="AN82" s="60"/>
      <c r="AO82" s="60"/>
      <c r="AP82" s="60"/>
    </row>
    <row r="83" spans="2:42" x14ac:dyDescent="0.25">
      <c r="B83" s="60"/>
      <c r="C83" s="67"/>
      <c r="D83" s="55"/>
      <c r="E83" s="60"/>
      <c r="I83" s="60"/>
      <c r="U83" s="60"/>
      <c r="AD83" s="60"/>
      <c r="AE83" s="60"/>
      <c r="AF83" s="60"/>
      <c r="AG83" s="60"/>
      <c r="AH83" s="60"/>
      <c r="AI83" s="60"/>
      <c r="AJ83" s="60"/>
      <c r="AK83" s="60"/>
      <c r="AL83" s="60"/>
      <c r="AM83" s="60"/>
      <c r="AN83" s="60"/>
      <c r="AO83" s="60"/>
      <c r="AP83" s="60"/>
    </row>
    <row r="84" spans="2:42" x14ac:dyDescent="0.25">
      <c r="B84" s="60"/>
      <c r="C84" s="67"/>
      <c r="D84" s="55"/>
      <c r="E84" s="60"/>
      <c r="I84" s="60"/>
      <c r="U84" s="60"/>
      <c r="AD84" s="60"/>
      <c r="AE84" s="60"/>
      <c r="AF84" s="60"/>
      <c r="AG84" s="60"/>
      <c r="AH84" s="60"/>
      <c r="AI84" s="60"/>
      <c r="AJ84" s="60"/>
      <c r="AK84" s="60"/>
      <c r="AL84" s="60"/>
      <c r="AM84" s="60"/>
      <c r="AN84" s="60"/>
      <c r="AO84" s="60"/>
      <c r="AP84" s="60"/>
    </row>
    <row r="85" spans="2:42" x14ac:dyDescent="0.25">
      <c r="B85" s="60"/>
      <c r="C85" s="67"/>
      <c r="D85" s="55"/>
      <c r="E85" s="60"/>
      <c r="I85" s="60"/>
      <c r="U85" s="60"/>
      <c r="AD85" s="60"/>
      <c r="AE85" s="60"/>
      <c r="AF85" s="60"/>
      <c r="AG85" s="60"/>
      <c r="AH85" s="60"/>
      <c r="AI85" s="60"/>
      <c r="AJ85" s="60"/>
      <c r="AK85" s="60"/>
      <c r="AL85" s="60"/>
      <c r="AM85" s="60"/>
      <c r="AN85" s="60"/>
      <c r="AO85" s="60"/>
      <c r="AP85" s="60"/>
    </row>
    <row r="86" spans="2:42" x14ac:dyDescent="0.25">
      <c r="B86" s="60"/>
      <c r="C86" s="67"/>
      <c r="D86" s="55"/>
      <c r="E86" s="60"/>
      <c r="I86" s="60"/>
      <c r="U86" s="60"/>
      <c r="AD86" s="60"/>
      <c r="AE86" s="60"/>
      <c r="AF86" s="60"/>
      <c r="AG86" s="60"/>
      <c r="AH86" s="60"/>
      <c r="AI86" s="60"/>
      <c r="AJ86" s="60"/>
      <c r="AK86" s="60"/>
      <c r="AL86" s="60"/>
      <c r="AM86" s="60"/>
      <c r="AN86" s="60"/>
      <c r="AO86" s="60"/>
      <c r="AP86" s="60"/>
    </row>
    <row r="87" spans="2:42" x14ac:dyDescent="0.25">
      <c r="B87" s="60"/>
      <c r="C87" s="67"/>
      <c r="D87" s="55"/>
      <c r="E87" s="60"/>
      <c r="I87" s="60"/>
      <c r="U87" s="60"/>
      <c r="AD87" s="60"/>
      <c r="AE87" s="60"/>
      <c r="AF87" s="60"/>
      <c r="AG87" s="60"/>
      <c r="AH87" s="60"/>
      <c r="AI87" s="60"/>
      <c r="AJ87" s="60"/>
      <c r="AK87" s="60"/>
      <c r="AL87" s="60"/>
      <c r="AM87" s="60"/>
      <c r="AN87" s="60"/>
      <c r="AO87" s="60"/>
      <c r="AP87" s="60"/>
    </row>
    <row r="88" spans="2:42" x14ac:dyDescent="0.25">
      <c r="B88" s="60"/>
      <c r="C88" s="67"/>
      <c r="D88" s="55"/>
      <c r="E88" s="60"/>
      <c r="I88" s="60"/>
      <c r="U88" s="60"/>
      <c r="AD88" s="60"/>
      <c r="AE88" s="60"/>
      <c r="AF88" s="60"/>
      <c r="AG88" s="60"/>
      <c r="AH88" s="60"/>
      <c r="AI88" s="60"/>
      <c r="AJ88" s="60"/>
      <c r="AK88" s="60"/>
      <c r="AL88" s="60"/>
      <c r="AM88" s="60"/>
      <c r="AN88" s="60"/>
      <c r="AO88" s="60"/>
      <c r="AP88" s="60"/>
    </row>
    <row r="89" spans="2:42" x14ac:dyDescent="0.25">
      <c r="B89" s="60"/>
      <c r="C89" s="67"/>
      <c r="D89" s="55"/>
      <c r="E89" s="60"/>
      <c r="I89" s="60"/>
      <c r="U89" s="60"/>
      <c r="AD89" s="60"/>
      <c r="AE89" s="60"/>
      <c r="AF89" s="60"/>
      <c r="AG89" s="60"/>
      <c r="AH89" s="60"/>
      <c r="AI89" s="60"/>
      <c r="AJ89" s="60"/>
      <c r="AK89" s="60"/>
      <c r="AL89" s="60"/>
      <c r="AM89" s="60"/>
      <c r="AN89" s="60"/>
      <c r="AO89" s="60"/>
      <c r="AP89" s="60"/>
    </row>
    <row r="90" spans="2:42" x14ac:dyDescent="0.25">
      <c r="B90" s="60"/>
      <c r="C90" s="67"/>
      <c r="D90" s="55"/>
      <c r="E90" s="60"/>
      <c r="I90" s="60"/>
      <c r="U90" s="60"/>
      <c r="AD90" s="60"/>
      <c r="AE90" s="60"/>
      <c r="AF90" s="60"/>
      <c r="AG90" s="60"/>
      <c r="AH90" s="60"/>
      <c r="AI90" s="60"/>
      <c r="AJ90" s="60"/>
      <c r="AK90" s="60"/>
      <c r="AL90" s="60"/>
      <c r="AM90" s="60"/>
      <c r="AN90" s="60"/>
      <c r="AO90" s="60"/>
      <c r="AP90" s="60"/>
    </row>
    <row r="91" spans="2:42" x14ac:dyDescent="0.25">
      <c r="B91" s="60"/>
      <c r="C91" s="67"/>
      <c r="D91" s="55"/>
      <c r="E91" s="60"/>
      <c r="I91" s="60"/>
      <c r="U91" s="60"/>
      <c r="AD91" s="60"/>
      <c r="AE91" s="60"/>
      <c r="AF91" s="60"/>
      <c r="AG91" s="60"/>
      <c r="AH91" s="60"/>
      <c r="AI91" s="60"/>
      <c r="AJ91" s="60"/>
      <c r="AK91" s="60"/>
      <c r="AL91" s="60"/>
      <c r="AM91" s="60"/>
      <c r="AN91" s="60"/>
      <c r="AO91" s="60"/>
      <c r="AP91" s="60"/>
    </row>
    <row r="92" spans="2:42" x14ac:dyDescent="0.25">
      <c r="B92" s="60"/>
      <c r="C92" s="67"/>
      <c r="D92" s="55"/>
      <c r="E92" s="60"/>
      <c r="I92" s="60"/>
      <c r="U92" s="60"/>
      <c r="AD92" s="60"/>
      <c r="AE92" s="60"/>
      <c r="AF92" s="60"/>
      <c r="AG92" s="60"/>
      <c r="AH92" s="60"/>
      <c r="AI92" s="60"/>
      <c r="AJ92" s="60"/>
      <c r="AK92" s="60"/>
      <c r="AL92" s="60"/>
      <c r="AM92" s="60"/>
      <c r="AN92" s="60"/>
      <c r="AO92" s="60"/>
      <c r="AP92" s="60"/>
    </row>
    <row r="93" spans="2:42" x14ac:dyDescent="0.25">
      <c r="B93" s="60"/>
      <c r="C93" s="67"/>
      <c r="D93" s="55"/>
      <c r="E93" s="60"/>
      <c r="I93" s="60"/>
      <c r="U93" s="60"/>
      <c r="AD93" s="60"/>
      <c r="AE93" s="60"/>
      <c r="AF93" s="60"/>
      <c r="AG93" s="60"/>
      <c r="AH93" s="60"/>
      <c r="AI93" s="60"/>
      <c r="AJ93" s="60"/>
      <c r="AK93" s="60"/>
      <c r="AL93" s="60"/>
      <c r="AM93" s="60"/>
      <c r="AN93" s="60"/>
      <c r="AO93" s="60"/>
      <c r="AP93" s="60"/>
    </row>
    <row r="94" spans="2:42" x14ac:dyDescent="0.25">
      <c r="B94" s="60"/>
      <c r="C94" s="67"/>
      <c r="D94" s="55"/>
      <c r="E94" s="60"/>
      <c r="I94" s="60"/>
      <c r="U94" s="60"/>
      <c r="AD94" s="60"/>
      <c r="AE94" s="60"/>
      <c r="AF94" s="60"/>
      <c r="AG94" s="60"/>
      <c r="AH94" s="60"/>
      <c r="AI94" s="60"/>
      <c r="AJ94" s="60"/>
      <c r="AK94" s="60"/>
      <c r="AL94" s="60"/>
      <c r="AM94" s="60"/>
      <c r="AN94" s="60"/>
      <c r="AO94" s="60"/>
      <c r="AP94" s="60"/>
    </row>
    <row r="95" spans="2:42" x14ac:dyDescent="0.25">
      <c r="B95" s="60"/>
      <c r="C95" s="67"/>
      <c r="D95" s="55"/>
      <c r="E95" s="60"/>
      <c r="I95" s="60"/>
      <c r="U95" s="60"/>
      <c r="AD95" s="60"/>
      <c r="AE95" s="60"/>
      <c r="AF95" s="60"/>
      <c r="AG95" s="60"/>
      <c r="AH95" s="60"/>
      <c r="AI95" s="60"/>
      <c r="AJ95" s="60"/>
      <c r="AK95" s="60"/>
      <c r="AL95" s="60"/>
      <c r="AM95" s="60"/>
      <c r="AN95" s="60"/>
      <c r="AO95" s="60"/>
      <c r="AP95" s="60"/>
    </row>
    <row r="96" spans="2:42" x14ac:dyDescent="0.25">
      <c r="B96" s="60"/>
      <c r="C96" s="67"/>
      <c r="D96" s="55"/>
      <c r="E96" s="60"/>
      <c r="I96" s="60"/>
      <c r="U96" s="60"/>
      <c r="AD96" s="60"/>
      <c r="AE96" s="60"/>
      <c r="AF96" s="60"/>
      <c r="AG96" s="60"/>
      <c r="AH96" s="60"/>
      <c r="AI96" s="60"/>
      <c r="AJ96" s="60"/>
      <c r="AK96" s="60"/>
      <c r="AL96" s="60"/>
      <c r="AM96" s="60"/>
      <c r="AN96" s="60"/>
      <c r="AO96" s="60"/>
      <c r="AP96" s="60"/>
    </row>
    <row r="97" spans="2:42" x14ac:dyDescent="0.25">
      <c r="B97" s="60"/>
      <c r="C97" s="67"/>
      <c r="D97" s="55"/>
      <c r="E97" s="60"/>
      <c r="I97" s="60"/>
      <c r="U97" s="60"/>
      <c r="AD97" s="60"/>
      <c r="AE97" s="60"/>
      <c r="AF97" s="60"/>
      <c r="AG97" s="60"/>
      <c r="AH97" s="60"/>
      <c r="AI97" s="60"/>
      <c r="AJ97" s="60"/>
      <c r="AK97" s="60"/>
      <c r="AL97" s="60"/>
      <c r="AM97" s="60"/>
      <c r="AN97" s="60"/>
      <c r="AO97" s="60"/>
      <c r="AP97" s="60"/>
    </row>
    <row r="98" spans="2:42" x14ac:dyDescent="0.25">
      <c r="B98" s="60"/>
      <c r="C98" s="67"/>
      <c r="D98" s="55"/>
      <c r="E98" s="60"/>
      <c r="I98" s="60"/>
      <c r="U98" s="60"/>
      <c r="AD98" s="60"/>
      <c r="AE98" s="60"/>
      <c r="AF98" s="60"/>
      <c r="AG98" s="60"/>
      <c r="AH98" s="60"/>
      <c r="AI98" s="60"/>
      <c r="AJ98" s="60"/>
      <c r="AK98" s="60"/>
      <c r="AL98" s="60"/>
      <c r="AM98" s="60"/>
      <c r="AN98" s="60"/>
      <c r="AO98" s="60"/>
      <c r="AP98" s="60"/>
    </row>
    <row r="99" spans="2:42" x14ac:dyDescent="0.25">
      <c r="B99" s="60"/>
      <c r="C99" s="67"/>
      <c r="D99" s="55"/>
      <c r="E99" s="60"/>
      <c r="I99" s="60"/>
      <c r="U99" s="60"/>
      <c r="AD99" s="60"/>
      <c r="AE99" s="60"/>
      <c r="AF99" s="60"/>
      <c r="AG99" s="60"/>
      <c r="AH99" s="60"/>
      <c r="AI99" s="60"/>
      <c r="AJ99" s="60"/>
      <c r="AK99" s="60"/>
      <c r="AL99" s="60"/>
      <c r="AM99" s="60"/>
      <c r="AN99" s="60"/>
      <c r="AO99" s="60"/>
      <c r="AP99" s="60"/>
    </row>
    <row r="100" spans="2:42" x14ac:dyDescent="0.25">
      <c r="B100" s="60"/>
      <c r="C100" s="67"/>
      <c r="D100" s="55"/>
      <c r="E100" s="60"/>
      <c r="I100" s="60"/>
      <c r="U100" s="60"/>
      <c r="AD100" s="60"/>
      <c r="AE100" s="60"/>
      <c r="AF100" s="60"/>
      <c r="AG100" s="60"/>
      <c r="AH100" s="60"/>
      <c r="AI100" s="60"/>
      <c r="AJ100" s="60"/>
      <c r="AK100" s="60"/>
      <c r="AL100" s="60"/>
      <c r="AM100" s="60"/>
      <c r="AN100" s="60"/>
      <c r="AO100" s="60"/>
      <c r="AP100" s="60"/>
    </row>
    <row r="101" spans="2:42" x14ac:dyDescent="0.25">
      <c r="B101" s="60"/>
      <c r="C101" s="67"/>
      <c r="D101" s="55"/>
      <c r="E101" s="60"/>
      <c r="I101" s="60"/>
      <c r="U101" s="60"/>
      <c r="AD101" s="60"/>
      <c r="AE101" s="60"/>
      <c r="AF101" s="60"/>
      <c r="AG101" s="60"/>
      <c r="AH101" s="60"/>
      <c r="AI101" s="60"/>
      <c r="AJ101" s="60"/>
      <c r="AK101" s="60"/>
      <c r="AL101" s="60"/>
      <c r="AM101" s="60"/>
      <c r="AN101" s="60"/>
      <c r="AO101" s="60"/>
      <c r="AP101" s="60"/>
    </row>
    <row r="102" spans="2:42" x14ac:dyDescent="0.25">
      <c r="B102" s="60"/>
      <c r="C102" s="67"/>
      <c r="D102" s="55"/>
      <c r="E102" s="60"/>
      <c r="I102" s="60"/>
      <c r="U102" s="60"/>
      <c r="AD102" s="60"/>
      <c r="AE102" s="60"/>
      <c r="AF102" s="60"/>
      <c r="AG102" s="60"/>
      <c r="AH102" s="60"/>
      <c r="AI102" s="60"/>
      <c r="AJ102" s="60"/>
      <c r="AK102" s="60"/>
      <c r="AL102" s="60"/>
      <c r="AM102" s="60"/>
      <c r="AN102" s="60"/>
      <c r="AO102" s="60"/>
      <c r="AP102" s="60"/>
    </row>
    <row r="103" spans="2:42" x14ac:dyDescent="0.25">
      <c r="B103" s="60"/>
      <c r="C103" s="67"/>
      <c r="D103" s="55"/>
      <c r="E103" s="60"/>
      <c r="I103" s="60"/>
      <c r="U103" s="60"/>
      <c r="AD103" s="60"/>
      <c r="AE103" s="60"/>
      <c r="AF103" s="60"/>
      <c r="AG103" s="60"/>
      <c r="AH103" s="60"/>
      <c r="AI103" s="60"/>
      <c r="AJ103" s="60"/>
      <c r="AK103" s="60"/>
      <c r="AL103" s="60"/>
      <c r="AM103" s="60"/>
      <c r="AN103" s="60"/>
      <c r="AO103" s="60"/>
      <c r="AP103" s="60"/>
    </row>
    <row r="104" spans="2:42" x14ac:dyDescent="0.25">
      <c r="B104" s="60"/>
      <c r="C104" s="67"/>
      <c r="D104" s="55"/>
      <c r="E104" s="60"/>
      <c r="I104" s="60"/>
      <c r="U104" s="60"/>
      <c r="AD104" s="60"/>
      <c r="AE104" s="60"/>
      <c r="AF104" s="60"/>
      <c r="AG104" s="60"/>
      <c r="AH104" s="60"/>
      <c r="AI104" s="60"/>
      <c r="AJ104" s="60"/>
      <c r="AK104" s="60"/>
      <c r="AL104" s="60"/>
      <c r="AM104" s="60"/>
      <c r="AN104" s="60"/>
      <c r="AO104" s="60"/>
      <c r="AP104" s="60"/>
    </row>
    <row r="105" spans="2:42" x14ac:dyDescent="0.25">
      <c r="B105" s="60"/>
      <c r="C105" s="67"/>
      <c r="D105" s="55"/>
      <c r="E105" s="60"/>
      <c r="I105" s="60"/>
      <c r="U105" s="60"/>
      <c r="AD105" s="60"/>
      <c r="AE105" s="60"/>
      <c r="AF105" s="60"/>
      <c r="AG105" s="60"/>
      <c r="AH105" s="60"/>
      <c r="AI105" s="60"/>
      <c r="AJ105" s="60"/>
      <c r="AK105" s="60"/>
      <c r="AL105" s="60"/>
      <c r="AM105" s="60"/>
      <c r="AN105" s="60"/>
      <c r="AO105" s="60"/>
      <c r="AP105" s="60"/>
    </row>
    <row r="106" spans="2:42" x14ac:dyDescent="0.25">
      <c r="B106" s="60"/>
      <c r="C106" s="67"/>
      <c r="D106" s="55"/>
      <c r="E106" s="60"/>
      <c r="I106" s="60"/>
      <c r="U106" s="60"/>
      <c r="AD106" s="60"/>
      <c r="AE106" s="60"/>
      <c r="AF106" s="60"/>
      <c r="AG106" s="60"/>
      <c r="AH106" s="60"/>
      <c r="AI106" s="60"/>
      <c r="AJ106" s="60"/>
      <c r="AK106" s="60"/>
      <c r="AL106" s="60"/>
      <c r="AM106" s="60"/>
      <c r="AN106" s="60"/>
      <c r="AO106" s="60"/>
      <c r="AP106" s="60"/>
    </row>
    <row r="107" spans="2:42" x14ac:dyDescent="0.25">
      <c r="B107" s="60"/>
      <c r="C107" s="67"/>
      <c r="D107" s="55"/>
      <c r="E107" s="60"/>
      <c r="I107" s="60"/>
      <c r="U107" s="60"/>
      <c r="AD107" s="60"/>
      <c r="AE107" s="60"/>
      <c r="AF107" s="60"/>
      <c r="AG107" s="60"/>
      <c r="AH107" s="60"/>
      <c r="AI107" s="60"/>
      <c r="AJ107" s="60"/>
      <c r="AK107" s="60"/>
      <c r="AL107" s="60"/>
      <c r="AM107" s="60"/>
      <c r="AN107" s="60"/>
      <c r="AO107" s="60"/>
      <c r="AP107" s="60"/>
    </row>
    <row r="108" spans="2:42" x14ac:dyDescent="0.25">
      <c r="B108" s="60"/>
      <c r="C108" s="67"/>
      <c r="D108" s="55"/>
      <c r="E108" s="60"/>
      <c r="I108" s="60"/>
      <c r="U108" s="60"/>
      <c r="AD108" s="60"/>
      <c r="AE108" s="60"/>
      <c r="AF108" s="60"/>
      <c r="AG108" s="60"/>
      <c r="AH108" s="60"/>
      <c r="AI108" s="60"/>
      <c r="AJ108" s="60"/>
      <c r="AK108" s="60"/>
      <c r="AL108" s="60"/>
      <c r="AM108" s="60"/>
      <c r="AN108" s="60"/>
      <c r="AO108" s="60"/>
      <c r="AP108" s="60"/>
    </row>
    <row r="109" spans="2:42" x14ac:dyDescent="0.25">
      <c r="B109" s="60"/>
      <c r="C109" s="67"/>
      <c r="D109" s="55"/>
      <c r="E109" s="60"/>
      <c r="I109" s="60"/>
      <c r="U109" s="60"/>
      <c r="AD109" s="60"/>
      <c r="AE109" s="60"/>
      <c r="AF109" s="60"/>
      <c r="AG109" s="60"/>
      <c r="AH109" s="60"/>
      <c r="AI109" s="60"/>
      <c r="AJ109" s="60"/>
      <c r="AK109" s="60"/>
      <c r="AL109" s="60"/>
      <c r="AM109" s="60"/>
      <c r="AN109" s="60"/>
      <c r="AO109" s="60"/>
      <c r="AP109" s="60"/>
    </row>
    <row r="110" spans="2:42" x14ac:dyDescent="0.25">
      <c r="B110" s="60"/>
      <c r="C110" s="67"/>
      <c r="D110" s="55"/>
      <c r="E110" s="60"/>
      <c r="I110" s="60"/>
      <c r="U110" s="60"/>
      <c r="AD110" s="60"/>
      <c r="AE110" s="60"/>
      <c r="AF110" s="60"/>
      <c r="AG110" s="60"/>
      <c r="AH110" s="60"/>
      <c r="AI110" s="60"/>
      <c r="AJ110" s="60"/>
      <c r="AK110" s="60"/>
      <c r="AL110" s="60"/>
      <c r="AM110" s="60"/>
      <c r="AN110" s="60"/>
      <c r="AO110" s="60"/>
      <c r="AP110" s="60"/>
    </row>
    <row r="111" spans="2:42" x14ac:dyDescent="0.25">
      <c r="B111" s="60"/>
      <c r="C111" s="67"/>
      <c r="D111" s="55"/>
      <c r="E111" s="60"/>
      <c r="I111" s="60"/>
      <c r="U111" s="60"/>
      <c r="AD111" s="60"/>
      <c r="AE111" s="60"/>
      <c r="AF111" s="60"/>
      <c r="AG111" s="60"/>
      <c r="AH111" s="60"/>
      <c r="AI111" s="60"/>
      <c r="AJ111" s="60"/>
      <c r="AK111" s="60"/>
      <c r="AL111" s="60"/>
      <c r="AM111" s="60"/>
      <c r="AN111" s="60"/>
      <c r="AO111" s="60"/>
      <c r="AP111" s="60"/>
    </row>
    <row r="112" spans="2:42" x14ac:dyDescent="0.25">
      <c r="B112" s="60"/>
      <c r="C112" s="67"/>
      <c r="D112" s="55"/>
      <c r="E112" s="60"/>
      <c r="I112" s="60"/>
      <c r="U112" s="60"/>
      <c r="AD112" s="60"/>
      <c r="AE112" s="60"/>
      <c r="AF112" s="60"/>
      <c r="AG112" s="60"/>
      <c r="AH112" s="60"/>
      <c r="AI112" s="60"/>
      <c r="AJ112" s="60"/>
      <c r="AK112" s="60"/>
      <c r="AL112" s="60"/>
      <c r="AM112" s="60"/>
      <c r="AN112" s="60"/>
      <c r="AO112" s="60"/>
      <c r="AP112" s="60"/>
    </row>
    <row r="113" spans="2:42" x14ac:dyDescent="0.25">
      <c r="B113" s="60"/>
      <c r="C113" s="67"/>
      <c r="D113" s="55"/>
      <c r="E113" s="60"/>
      <c r="I113" s="60"/>
      <c r="U113" s="60"/>
      <c r="AD113" s="60"/>
      <c r="AE113" s="60"/>
      <c r="AF113" s="60"/>
      <c r="AG113" s="60"/>
      <c r="AH113" s="60"/>
      <c r="AI113" s="60"/>
      <c r="AJ113" s="60"/>
      <c r="AK113" s="60"/>
      <c r="AL113" s="60"/>
      <c r="AM113" s="60"/>
      <c r="AN113" s="60"/>
      <c r="AO113" s="60"/>
      <c r="AP113" s="60"/>
    </row>
    <row r="114" spans="2:42" x14ac:dyDescent="0.25">
      <c r="B114" s="60"/>
      <c r="C114" s="67"/>
      <c r="D114" s="55"/>
      <c r="E114" s="60"/>
      <c r="I114" s="60"/>
      <c r="U114" s="60"/>
      <c r="AD114" s="60"/>
      <c r="AE114" s="60"/>
      <c r="AF114" s="60"/>
      <c r="AG114" s="60"/>
      <c r="AH114" s="60"/>
      <c r="AI114" s="60"/>
      <c r="AJ114" s="60"/>
      <c r="AK114" s="60"/>
      <c r="AL114" s="60"/>
      <c r="AM114" s="60"/>
      <c r="AN114" s="60"/>
      <c r="AO114" s="60"/>
      <c r="AP114" s="60"/>
    </row>
    <row r="115" spans="2:42" x14ac:dyDescent="0.25">
      <c r="B115" s="60"/>
      <c r="C115" s="67"/>
      <c r="D115" s="55"/>
      <c r="E115" s="60"/>
      <c r="U115" s="60"/>
      <c r="AD115" s="60"/>
      <c r="AE115" s="60"/>
      <c r="AF115" s="60"/>
      <c r="AG115" s="60"/>
      <c r="AH115" s="60"/>
      <c r="AI115" s="60"/>
      <c r="AJ115" s="60"/>
      <c r="AK115" s="60"/>
      <c r="AL115" s="60"/>
      <c r="AM115" s="60"/>
      <c r="AN115" s="60"/>
      <c r="AO115" s="60"/>
      <c r="AP115" s="60"/>
    </row>
    <row r="116" spans="2:42" x14ac:dyDescent="0.25">
      <c r="B116" s="60"/>
      <c r="C116" s="67"/>
      <c r="D116" s="55"/>
      <c r="E116" s="60"/>
      <c r="AD116" s="60"/>
      <c r="AE116" s="60"/>
      <c r="AF116" s="60"/>
      <c r="AG116" s="60"/>
      <c r="AH116" s="60"/>
      <c r="AI116" s="60"/>
      <c r="AJ116" s="60"/>
      <c r="AK116" s="60"/>
      <c r="AL116" s="60"/>
      <c r="AM116" s="60"/>
      <c r="AN116" s="60"/>
      <c r="AO116" s="60"/>
      <c r="AP116" s="60"/>
    </row>
    <row r="117" spans="2:42" x14ac:dyDescent="0.25">
      <c r="B117" s="60"/>
      <c r="C117" s="67"/>
      <c r="D117" s="55"/>
      <c r="E117" s="60"/>
      <c r="AJ117" s="60"/>
      <c r="AK117" s="60"/>
      <c r="AL117" s="60"/>
      <c r="AM117" s="60"/>
      <c r="AN117" s="60"/>
      <c r="AO117" s="60"/>
      <c r="AP117" s="60"/>
    </row>
    <row r="118" spans="2:42" x14ac:dyDescent="0.25">
      <c r="B118" s="60"/>
      <c r="C118" s="67"/>
      <c r="D118" s="55"/>
      <c r="E118" s="60"/>
    </row>
    <row r="119" spans="2:42" x14ac:dyDescent="0.25">
      <c r="B119" s="60"/>
      <c r="C119" s="67"/>
      <c r="D119" s="55"/>
      <c r="E119" s="60"/>
    </row>
    <row r="120" spans="2:42" x14ac:dyDescent="0.25">
      <c r="B120" s="60"/>
      <c r="C120" s="67"/>
      <c r="D120" s="55"/>
      <c r="E120" s="60"/>
    </row>
    <row r="121" spans="2:42" x14ac:dyDescent="0.25">
      <c r="B121" s="60"/>
      <c r="C121" s="67"/>
      <c r="D121" s="55"/>
      <c r="E121" s="60"/>
    </row>
    <row r="122" spans="2:42" x14ac:dyDescent="0.25">
      <c r="B122" s="60"/>
      <c r="C122" s="67"/>
      <c r="D122" s="55"/>
      <c r="E122" s="60"/>
    </row>
    <row r="123" spans="2:42" x14ac:dyDescent="0.25">
      <c r="B123" s="60"/>
      <c r="C123" s="67"/>
      <c r="D123" s="55"/>
      <c r="E123" s="60"/>
    </row>
    <row r="124" spans="2:42" x14ac:dyDescent="0.25">
      <c r="B124" s="60"/>
      <c r="C124" s="67"/>
      <c r="D124" s="55"/>
      <c r="E124" s="60"/>
    </row>
    <row r="125" spans="2:42" x14ac:dyDescent="0.25">
      <c r="B125" s="60"/>
      <c r="C125" s="67"/>
      <c r="D125" s="55"/>
      <c r="E125" s="60"/>
    </row>
    <row r="126" spans="2:42" x14ac:dyDescent="0.25">
      <c r="B126" s="60"/>
      <c r="C126" s="67"/>
      <c r="D126" s="55"/>
      <c r="E126" s="60"/>
    </row>
    <row r="127" spans="2:42" x14ac:dyDescent="0.25">
      <c r="B127" s="60"/>
      <c r="C127" s="67"/>
      <c r="D127" s="55"/>
      <c r="E127" s="60"/>
    </row>
    <row r="128" spans="2:42"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row r="186" spans="2:5" x14ac:dyDescent="0.25">
      <c r="B186" s="60"/>
      <c r="C186" s="67"/>
      <c r="D186" s="55"/>
      <c r="E186" s="60"/>
    </row>
    <row r="187" spans="2:5" x14ac:dyDescent="0.25">
      <c r="B187" s="60"/>
      <c r="C187" s="67"/>
      <c r="D187" s="55"/>
      <c r="E187" s="60"/>
    </row>
    <row r="188" spans="2:5" x14ac:dyDescent="0.25">
      <c r="B188" s="60"/>
      <c r="C188" s="67"/>
      <c r="D188" s="55"/>
      <c r="E188" s="60"/>
    </row>
    <row r="189" spans="2:5" x14ac:dyDescent="0.25">
      <c r="B189" s="60"/>
      <c r="C189" s="67"/>
      <c r="D189" s="55"/>
      <c r="E189" s="60"/>
    </row>
    <row r="190" spans="2:5" x14ac:dyDescent="0.25">
      <c r="B190" s="60"/>
      <c r="C190" s="67"/>
      <c r="D190" s="55"/>
      <c r="E190" s="60"/>
    </row>
    <row r="191" spans="2:5" x14ac:dyDescent="0.25">
      <c r="B191" s="60"/>
      <c r="C191" s="67"/>
      <c r="D191" s="55"/>
      <c r="E191" s="60"/>
    </row>
  </sheetData>
  <mergeCells count="1">
    <mergeCell ref="V17:X17"/>
  </mergeCells>
  <pageMargins left="0.7" right="0.7" top="0.78740157499999996" bottom="0.78740157499999996" header="0.3" footer="0.3"/>
  <pageSetup paperSize="9"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5DEB-0F09-4852-9323-FFB7DD70E6C4}">
  <sheetPr>
    <tabColor theme="5"/>
  </sheetPr>
  <dimension ref="A1:BE190"/>
  <sheetViews>
    <sheetView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3.25" style="4" customWidth="1"/>
    <col min="6" max="6" width="34.5" style="60" customWidth="1"/>
    <col min="7" max="8" width="15.625" style="60" customWidth="1"/>
    <col min="9" max="9" width="11.25" style="60"/>
    <col min="10" max="10" width="19.25" style="60" customWidth="1"/>
    <col min="11" max="19" width="12.625" style="60" customWidth="1"/>
    <col min="20"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1:57" ht="16.5" thickBot="1" x14ac:dyDescent="0.3">
      <c r="A1" s="60"/>
      <c r="B1" s="60"/>
      <c r="C1" s="60"/>
      <c r="D1" s="60"/>
      <c r="E1" s="60"/>
    </row>
    <row r="2" spans="1:57" ht="18" customHeight="1" thickBot="1" x14ac:dyDescent="0.3">
      <c r="A2" s="60"/>
      <c r="B2" s="190" t="s">
        <v>239</v>
      </c>
      <c r="C2" s="913">
        <v>2021</v>
      </c>
      <c r="D2" s="913">
        <v>2022</v>
      </c>
      <c r="E2" s="13"/>
      <c r="F2" s="12"/>
      <c r="G2" s="12"/>
      <c r="H2" s="12"/>
      <c r="U2" s="60"/>
      <c r="AD2" s="60"/>
      <c r="AE2" s="60"/>
      <c r="AF2" s="60"/>
      <c r="AG2" s="60"/>
      <c r="AH2" s="60"/>
      <c r="AI2" s="60"/>
      <c r="AJ2" s="60"/>
      <c r="AK2" s="60"/>
      <c r="AL2" s="60"/>
      <c r="AM2" s="60"/>
      <c r="AN2" s="60"/>
      <c r="AO2" s="60"/>
      <c r="AP2" s="60"/>
      <c r="AQ2" s="60"/>
      <c r="AR2" s="60"/>
      <c r="AS2" s="60"/>
      <c r="AT2" s="60"/>
      <c r="AU2" s="60"/>
      <c r="AV2" s="60"/>
      <c r="AW2" s="60"/>
    </row>
    <row r="3" spans="1:57" ht="18" customHeight="1" x14ac:dyDescent="0.25">
      <c r="A3" s="60"/>
      <c r="B3" s="500" t="s">
        <v>8</v>
      </c>
      <c r="C3" s="52">
        <v>5.6000000000000005</v>
      </c>
      <c r="D3" s="52">
        <v>4.5999999999999996</v>
      </c>
      <c r="E3" s="269"/>
      <c r="U3" s="60"/>
      <c r="AD3" s="60"/>
      <c r="AE3" s="60"/>
      <c r="AF3" s="60"/>
      <c r="AG3" s="60"/>
      <c r="AH3" s="60"/>
      <c r="AI3" s="60"/>
      <c r="AJ3" s="60"/>
      <c r="AK3" s="60"/>
      <c r="AL3" s="60"/>
      <c r="AM3" s="60"/>
      <c r="AN3" s="60"/>
      <c r="AO3" s="60"/>
      <c r="AP3" s="60"/>
      <c r="AQ3" s="60"/>
      <c r="AR3" s="60"/>
      <c r="AS3" s="60"/>
      <c r="AT3" s="60"/>
      <c r="AU3" s="60"/>
      <c r="AV3" s="60"/>
      <c r="AW3" s="60"/>
    </row>
    <row r="4" spans="1:57" ht="18" customHeight="1" x14ac:dyDescent="0.25">
      <c r="A4" s="60"/>
      <c r="B4" s="738" t="s">
        <v>13</v>
      </c>
      <c r="C4" s="42">
        <v>1.030054</v>
      </c>
      <c r="D4" s="42">
        <v>1</v>
      </c>
      <c r="E4" s="58"/>
      <c r="U4" s="60"/>
      <c r="AD4" s="60"/>
      <c r="AE4" s="60"/>
      <c r="AF4" s="60"/>
      <c r="AG4" s="60"/>
      <c r="AH4" s="60"/>
      <c r="AI4" s="60"/>
      <c r="AJ4" s="60"/>
      <c r="AK4" s="60"/>
      <c r="AL4" s="60"/>
      <c r="AM4" s="60"/>
      <c r="AN4" s="60"/>
      <c r="AO4" s="60"/>
      <c r="AP4" s="60"/>
      <c r="AQ4" s="60"/>
      <c r="AR4" s="60"/>
      <c r="AS4" s="60"/>
      <c r="AT4" s="60"/>
      <c r="AU4" s="60"/>
      <c r="AV4" s="60"/>
      <c r="AW4" s="60"/>
    </row>
    <row r="5" spans="1:57" ht="18" customHeight="1" x14ac:dyDescent="0.25">
      <c r="A5" s="60"/>
      <c r="B5" s="737" t="s">
        <v>345</v>
      </c>
      <c r="C5" s="66">
        <v>17.899999999999999</v>
      </c>
      <c r="D5" s="66">
        <v>17.2</v>
      </c>
      <c r="E5" s="9"/>
      <c r="U5" s="60"/>
      <c r="AD5" s="60"/>
      <c r="AE5" s="60"/>
      <c r="AF5" s="60"/>
      <c r="AG5" s="60"/>
      <c r="AH5" s="60"/>
      <c r="AI5" s="60"/>
      <c r="AJ5" s="60"/>
      <c r="AK5" s="60"/>
      <c r="AL5" s="60"/>
      <c r="AM5" s="60"/>
      <c r="AN5" s="60"/>
      <c r="AO5" s="60"/>
      <c r="AP5" s="60"/>
      <c r="AQ5" s="60"/>
      <c r="AR5" s="60"/>
      <c r="AS5" s="60"/>
      <c r="AT5" s="60"/>
      <c r="AU5" s="60"/>
      <c r="AV5" s="60"/>
      <c r="AW5" s="60"/>
    </row>
    <row r="6" spans="1:57" ht="18" customHeight="1" x14ac:dyDescent="0.25">
      <c r="A6" s="60"/>
      <c r="B6" s="738" t="s">
        <v>9</v>
      </c>
      <c r="C6" s="42">
        <v>0.80151158</v>
      </c>
      <c r="D6" s="42">
        <v>0.3</v>
      </c>
      <c r="E6" s="58"/>
      <c r="U6" s="60"/>
      <c r="AD6" s="60"/>
      <c r="AE6" s="60"/>
      <c r="AF6" s="60"/>
      <c r="AG6" s="60"/>
      <c r="AH6" s="60"/>
      <c r="AI6" s="60"/>
      <c r="AJ6" s="60"/>
      <c r="AK6" s="60"/>
      <c r="AL6" s="60"/>
      <c r="AM6" s="60"/>
      <c r="AN6" s="60"/>
      <c r="AO6" s="60"/>
      <c r="AP6" s="60"/>
      <c r="AQ6" s="60"/>
      <c r="AR6" s="60"/>
      <c r="AS6" s="60"/>
      <c r="AT6" s="60"/>
      <c r="AU6" s="60"/>
      <c r="AV6" s="60"/>
      <c r="AW6" s="60"/>
    </row>
    <row r="7" spans="1:57" ht="18" customHeight="1" x14ac:dyDescent="0.25">
      <c r="A7" s="60"/>
      <c r="B7" s="736" t="s">
        <v>313</v>
      </c>
      <c r="C7" s="42">
        <v>1.1670000000000001E-3</v>
      </c>
      <c r="D7" s="42">
        <v>7.2000000000000002E-5</v>
      </c>
      <c r="E7" s="58"/>
      <c r="U7" s="60"/>
      <c r="AD7" s="60"/>
      <c r="AE7" s="60"/>
      <c r="AF7" s="60"/>
      <c r="AG7" s="60"/>
      <c r="AH7" s="60"/>
      <c r="AI7" s="60"/>
      <c r="AJ7" s="60"/>
      <c r="AK7" s="60"/>
      <c r="AL7" s="60"/>
      <c r="AM7" s="60"/>
      <c r="AN7" s="60"/>
      <c r="AO7" s="60"/>
      <c r="AP7" s="60"/>
      <c r="AQ7" s="60"/>
      <c r="AR7" s="60"/>
      <c r="AS7" s="60"/>
      <c r="AT7" s="60"/>
      <c r="AU7" s="60"/>
      <c r="AV7" s="60"/>
      <c r="AW7" s="60"/>
    </row>
    <row r="8" spans="1:57" ht="18" customHeight="1" x14ac:dyDescent="0.25">
      <c r="A8" s="60"/>
      <c r="B8" s="737" t="s">
        <v>529</v>
      </c>
      <c r="C8" s="66">
        <v>6.6</v>
      </c>
      <c r="D8" s="66">
        <v>7.1</v>
      </c>
      <c r="E8" s="58"/>
      <c r="U8" s="60"/>
      <c r="AD8" s="60"/>
      <c r="AE8" s="60"/>
      <c r="AF8" s="60"/>
      <c r="AG8" s="60"/>
      <c r="AH8" s="60"/>
      <c r="AI8" s="60"/>
      <c r="AJ8" s="60"/>
      <c r="AK8" s="60"/>
      <c r="AL8" s="60"/>
      <c r="AM8" s="60"/>
      <c r="AN8" s="60"/>
      <c r="AO8" s="60"/>
      <c r="AP8" s="60"/>
      <c r="AQ8" s="60"/>
      <c r="AR8" s="60"/>
      <c r="AS8" s="60"/>
      <c r="AT8" s="60"/>
      <c r="AU8" s="60"/>
      <c r="AV8" s="60"/>
      <c r="AW8" s="60"/>
    </row>
    <row r="9" spans="1:57" ht="14.25" customHeight="1" x14ac:dyDescent="0.25">
      <c r="A9" s="60"/>
      <c r="B9" s="504"/>
      <c r="C9" s="52"/>
      <c r="D9" s="51"/>
      <c r="E9" s="58"/>
      <c r="F9" s="500"/>
      <c r="G9" s="159"/>
      <c r="H9" s="160"/>
      <c r="U9" s="60"/>
      <c r="AD9" s="60"/>
      <c r="AE9" s="60"/>
      <c r="AF9" s="60"/>
      <c r="AG9" s="60"/>
      <c r="AH9" s="60"/>
      <c r="AI9" s="60"/>
      <c r="AJ9" s="60"/>
      <c r="AK9" s="60"/>
      <c r="AL9" s="60"/>
      <c r="AM9" s="60"/>
      <c r="AN9" s="60"/>
      <c r="AO9" s="60"/>
      <c r="AP9" s="60"/>
      <c r="AQ9" s="60"/>
      <c r="AR9" s="60"/>
      <c r="AS9" s="60"/>
      <c r="AT9" s="60"/>
      <c r="AU9" s="60"/>
      <c r="AV9" s="60"/>
      <c r="AW9" s="60"/>
    </row>
    <row r="10" spans="1:57" ht="14.25" customHeight="1" x14ac:dyDescent="0.25">
      <c r="A10" s="60"/>
      <c r="B10" s="184"/>
      <c r="C10" s="53"/>
      <c r="D10" s="49"/>
      <c r="E10" s="58"/>
      <c r="F10" s="269"/>
      <c r="G10" s="53"/>
      <c r="H10" s="49"/>
      <c r="U10" s="60"/>
      <c r="AD10" s="60"/>
      <c r="AE10" s="60"/>
      <c r="AF10" s="60"/>
      <c r="AG10" s="60"/>
      <c r="AH10" s="60"/>
      <c r="AI10" s="60"/>
      <c r="AJ10" s="60"/>
      <c r="AK10" s="60"/>
      <c r="AL10" s="60"/>
      <c r="AM10" s="60"/>
      <c r="AN10" s="60"/>
      <c r="AO10" s="60"/>
      <c r="AP10" s="60"/>
      <c r="AQ10" s="60"/>
      <c r="AR10" s="60"/>
      <c r="AS10" s="60"/>
      <c r="AT10" s="60"/>
      <c r="AU10" s="60"/>
      <c r="AV10" s="60"/>
      <c r="AW10" s="60"/>
    </row>
    <row r="11" spans="1:57" ht="14.25" customHeight="1" x14ac:dyDescent="0.25">
      <c r="A11" s="60"/>
      <c r="B11" s="914"/>
      <c r="C11" s="53"/>
      <c r="D11" s="270"/>
      <c r="E11" s="58"/>
      <c r="F11" s="752"/>
      <c r="G11" s="57"/>
      <c r="H11" s="48"/>
      <c r="Y11" s="4"/>
      <c r="Z11" s="4"/>
      <c r="AA11" s="4"/>
      <c r="AB11" s="4"/>
      <c r="AC11" s="4"/>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row>
    <row r="12" spans="1:57" ht="14.25" customHeight="1" x14ac:dyDescent="0.25">
      <c r="A12" s="60"/>
      <c r="B12" s="915" t="s">
        <v>530</v>
      </c>
      <c r="C12" s="54"/>
      <c r="D12" s="50"/>
      <c r="E12" s="60"/>
      <c r="F12" s="752"/>
      <c r="G12" s="57"/>
      <c r="H12" s="48"/>
      <c r="P12" s="753"/>
      <c r="Q12" s="754"/>
      <c r="R12" s="754"/>
      <c r="S12" s="754"/>
      <c r="T12" s="686"/>
      <c r="U12" s="686"/>
      <c r="V12" s="686"/>
      <c r="W12" s="686"/>
      <c r="X12" s="605"/>
      <c r="Y12" s="4"/>
      <c r="Z12" s="4"/>
      <c r="AA12" s="4"/>
      <c r="AB12" s="4"/>
      <c r="AC12" s="4"/>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row>
    <row r="13" spans="1:57" ht="14.25" customHeight="1" x14ac:dyDescent="0.25">
      <c r="A13" s="60"/>
      <c r="B13" s="184"/>
      <c r="C13" s="54"/>
      <c r="D13" s="50"/>
      <c r="E13" s="60"/>
      <c r="F13" s="752"/>
      <c r="G13" s="67"/>
      <c r="H13" s="55"/>
      <c r="J13" s="269"/>
      <c r="K13" s="58"/>
      <c r="L13" s="58"/>
      <c r="M13" s="58"/>
      <c r="N13" s="58"/>
      <c r="O13" s="58"/>
      <c r="P13" s="58"/>
      <c r="Q13" s="58"/>
      <c r="R13" s="58"/>
      <c r="S13" s="58"/>
      <c r="T13" s="15"/>
      <c r="U13" s="60"/>
      <c r="AD13" s="60"/>
      <c r="AE13" s="60"/>
      <c r="AF13" s="60"/>
      <c r="AG13" s="60"/>
      <c r="AH13" s="60"/>
      <c r="AI13" s="60"/>
      <c r="AJ13" s="60"/>
      <c r="AK13" s="60"/>
      <c r="AL13" s="60"/>
      <c r="AM13" s="60"/>
      <c r="AN13" s="60"/>
      <c r="AO13" s="60"/>
      <c r="AP13" s="60"/>
      <c r="AQ13" s="60"/>
      <c r="AR13" s="60"/>
      <c r="AS13" s="60"/>
      <c r="AT13" s="60"/>
      <c r="AU13" s="60"/>
      <c r="AV13" s="60"/>
      <c r="AW13" s="60"/>
    </row>
    <row r="14" spans="1:57" ht="14.25" customHeight="1" x14ac:dyDescent="0.25">
      <c r="A14" s="60"/>
      <c r="B14" s="184"/>
      <c r="C14" s="54"/>
      <c r="D14" s="50"/>
      <c r="E14" s="60"/>
      <c r="F14" s="752"/>
      <c r="G14" s="67"/>
      <c r="H14" s="55"/>
      <c r="J14" s="269"/>
      <c r="K14" s="58"/>
      <c r="L14" s="58"/>
      <c r="M14" s="58"/>
      <c r="N14" s="58"/>
      <c r="O14" s="58"/>
      <c r="P14" s="58"/>
      <c r="Q14" s="58"/>
      <c r="R14" s="58"/>
      <c r="S14" s="58"/>
      <c r="T14" s="15"/>
      <c r="U14" s="60"/>
      <c r="AG14" s="60"/>
      <c r="AH14" s="60"/>
      <c r="AI14" s="60"/>
      <c r="AJ14" s="60"/>
      <c r="AK14" s="60"/>
      <c r="AL14" s="60"/>
      <c r="AM14" s="60"/>
      <c r="AN14" s="60"/>
      <c r="AO14" s="60"/>
      <c r="AP14" s="60"/>
      <c r="AQ14" s="60"/>
      <c r="AR14" s="60"/>
      <c r="AS14" s="60"/>
      <c r="AT14" s="60"/>
      <c r="AU14" s="60"/>
      <c r="AV14" s="60"/>
      <c r="AW14" s="60"/>
    </row>
    <row r="15" spans="1:57" ht="14.25" customHeight="1" x14ac:dyDescent="0.25">
      <c r="A15" s="60"/>
      <c r="B15" s="60"/>
      <c r="C15" s="67"/>
      <c r="D15" s="55"/>
      <c r="E15" s="60"/>
      <c r="F15" s="269"/>
      <c r="G15" s="68"/>
      <c r="H15" s="270"/>
      <c r="U15" s="60"/>
      <c r="AG15" s="60"/>
      <c r="AH15" s="60"/>
      <c r="AI15" s="60"/>
      <c r="AJ15" s="60"/>
      <c r="AK15" s="60"/>
      <c r="AL15" s="60"/>
      <c r="AM15" s="60"/>
      <c r="AN15" s="60"/>
      <c r="AO15" s="60"/>
      <c r="AP15" s="60"/>
      <c r="AQ15" s="60"/>
      <c r="AR15" s="60"/>
      <c r="AS15" s="60"/>
      <c r="AT15" s="60"/>
      <c r="AU15" s="60"/>
      <c r="AV15" s="60"/>
      <c r="AW15" s="60"/>
    </row>
    <row r="16" spans="1:57" ht="14.25" customHeight="1" thickBot="1" x14ac:dyDescent="0.3">
      <c r="A16" s="60"/>
      <c r="B16" s="60"/>
      <c r="C16" s="67"/>
      <c r="D16" s="55"/>
      <c r="E16" s="60"/>
      <c r="F16" s="69"/>
      <c r="G16" s="54"/>
      <c r="H16" s="50"/>
      <c r="U16" s="60"/>
      <c r="V16" s="1024"/>
      <c r="W16" s="1024"/>
      <c r="X16" s="1024"/>
      <c r="Y16" s="11"/>
      <c r="Z16" s="11"/>
      <c r="AA16" s="11"/>
      <c r="AB16" s="11"/>
      <c r="AC16" s="12"/>
      <c r="AD16" s="8"/>
      <c r="AE16" s="8"/>
      <c r="AF16" s="8"/>
      <c r="AG16" s="60"/>
      <c r="AH16" s="60"/>
      <c r="AI16" s="60"/>
      <c r="AJ16" s="60"/>
      <c r="AK16" s="60"/>
      <c r="AL16" s="60"/>
      <c r="AM16" s="60"/>
      <c r="AN16" s="60"/>
      <c r="AO16" s="60"/>
      <c r="AP16" s="60"/>
      <c r="AQ16" s="60"/>
      <c r="AR16" s="60"/>
      <c r="AS16" s="60"/>
      <c r="AT16" s="60"/>
      <c r="AU16" s="60"/>
      <c r="AV16" s="60"/>
      <c r="AW16" s="60"/>
    </row>
    <row r="17" spans="1:49" ht="14.25" customHeight="1" x14ac:dyDescent="0.25">
      <c r="A17" s="60"/>
      <c r="B17" s="60"/>
      <c r="C17" s="67"/>
      <c r="D17" s="55"/>
      <c r="E17" s="60"/>
      <c r="F17" s="69"/>
      <c r="G17" s="54"/>
      <c r="H17" s="50"/>
      <c r="U17" s="60"/>
      <c r="V17" s="14"/>
      <c r="W17" s="14"/>
      <c r="X17" s="14"/>
      <c r="Y17" s="13"/>
      <c r="Z17" s="13"/>
      <c r="AA17" s="13"/>
      <c r="AB17" s="13"/>
      <c r="AC17" s="13"/>
      <c r="AD17" s="62"/>
      <c r="AE17" s="14"/>
      <c r="AF17" s="14"/>
      <c r="AG17" s="60"/>
      <c r="AH17" s="60"/>
      <c r="AI17" s="60"/>
      <c r="AJ17" s="60"/>
      <c r="AK17" s="60"/>
      <c r="AL17" s="60"/>
      <c r="AM17" s="60"/>
      <c r="AN17" s="60"/>
      <c r="AO17" s="60"/>
      <c r="AP17" s="60"/>
      <c r="AQ17" s="60"/>
      <c r="AR17" s="60"/>
      <c r="AS17" s="60"/>
      <c r="AT17" s="60"/>
      <c r="AU17" s="60"/>
      <c r="AV17" s="60"/>
      <c r="AW17" s="60"/>
    </row>
    <row r="18" spans="1:49" ht="14.25" customHeight="1" thickBot="1" x14ac:dyDescent="0.3">
      <c r="A18" s="60"/>
      <c r="B18" s="60"/>
      <c r="C18" s="67"/>
      <c r="D18" s="55"/>
      <c r="E18" s="60"/>
      <c r="F18" s="69"/>
      <c r="G18" s="54"/>
      <c r="H18" s="50"/>
      <c r="U18" s="60"/>
      <c r="V18" s="61"/>
      <c r="W18" s="61"/>
      <c r="X18" s="61"/>
      <c r="Y18" s="1"/>
      <c r="Z18" s="1"/>
      <c r="AA18" s="1"/>
      <c r="AB18" s="1"/>
      <c r="AC18" s="269"/>
      <c r="AD18" s="61"/>
      <c r="AE18" s="61"/>
      <c r="AF18" s="61"/>
      <c r="AG18" s="60"/>
      <c r="AH18" s="60"/>
      <c r="AI18" s="60"/>
      <c r="AJ18" s="60"/>
      <c r="AK18" s="60"/>
      <c r="AL18" s="60"/>
      <c r="AM18" s="60"/>
      <c r="AN18" s="60"/>
      <c r="AO18" s="60"/>
      <c r="AP18" s="60"/>
      <c r="AQ18" s="60"/>
      <c r="AR18" s="60"/>
      <c r="AS18" s="60"/>
      <c r="AT18" s="60"/>
      <c r="AU18" s="60"/>
      <c r="AV18" s="60"/>
      <c r="AW18" s="60"/>
    </row>
    <row r="19" spans="1:49" ht="14.25" customHeight="1" thickBot="1" x14ac:dyDescent="0.3">
      <c r="A19" s="60"/>
      <c r="B19" s="60"/>
      <c r="C19" s="67"/>
      <c r="D19" s="55"/>
      <c r="E19" s="60"/>
      <c r="U19" s="60"/>
      <c r="V19" s="293"/>
      <c r="W19" s="293"/>
      <c r="X19" s="293"/>
      <c r="Y19" s="6"/>
      <c r="Z19" s="6"/>
      <c r="AA19" s="6"/>
      <c r="AB19" s="6"/>
      <c r="AC19" s="58"/>
      <c r="AD19" s="293"/>
      <c r="AE19" s="293"/>
      <c r="AF19" s="293"/>
      <c r="AG19" s="60"/>
      <c r="AH19" s="60"/>
      <c r="AI19" s="60"/>
      <c r="AJ19" s="60"/>
      <c r="AK19" s="60"/>
      <c r="AL19" s="60"/>
      <c r="AM19" s="60"/>
      <c r="AN19" s="60"/>
      <c r="AO19" s="60"/>
      <c r="AP19" s="60"/>
      <c r="AQ19" s="60"/>
      <c r="AR19" s="60"/>
      <c r="AS19" s="60"/>
      <c r="AT19" s="60"/>
      <c r="AU19" s="60"/>
      <c r="AV19" s="60"/>
      <c r="AW19" s="60"/>
    </row>
    <row r="20" spans="1:49" ht="14.25" customHeight="1" thickBot="1" x14ac:dyDescent="0.3">
      <c r="A20" s="60"/>
      <c r="B20" s="60"/>
      <c r="C20" s="67"/>
      <c r="D20" s="55"/>
      <c r="E20" s="60"/>
      <c r="U20" s="60"/>
      <c r="V20" s="684"/>
      <c r="W20" s="293"/>
      <c r="X20" s="293"/>
      <c r="Y20" s="6"/>
      <c r="Z20" s="6"/>
      <c r="AA20" s="6"/>
      <c r="AB20" s="6"/>
      <c r="AC20" s="58"/>
      <c r="AD20" s="293"/>
      <c r="AE20" s="293"/>
      <c r="AF20" s="293"/>
      <c r="AG20" s="60"/>
      <c r="AH20" s="60"/>
      <c r="AI20" s="60"/>
      <c r="AJ20" s="60"/>
      <c r="AK20" s="60"/>
      <c r="AL20" s="60"/>
      <c r="AM20" s="60"/>
      <c r="AN20" s="60"/>
      <c r="AO20" s="60"/>
      <c r="AP20" s="60"/>
      <c r="AQ20" s="60"/>
      <c r="AR20" s="60"/>
      <c r="AS20" s="60"/>
      <c r="AT20" s="60"/>
      <c r="AU20" s="60"/>
      <c r="AV20" s="60"/>
      <c r="AW20" s="60"/>
    </row>
    <row r="21" spans="1:49" s="74" customFormat="1" ht="14.25" customHeight="1" x14ac:dyDescent="0.25">
      <c r="B21" s="75"/>
    </row>
    <row r="22" spans="1:49" ht="14.25" customHeight="1" thickBot="1" x14ac:dyDescent="0.3">
      <c r="A22" s="60"/>
      <c r="B22" s="60"/>
      <c r="C22" s="67"/>
      <c r="D22" s="55"/>
      <c r="E22" s="60"/>
      <c r="U22" s="60"/>
      <c r="V22" s="293"/>
      <c r="W22" s="293"/>
      <c r="X22" s="293"/>
      <c r="Y22" s="6"/>
      <c r="Z22" s="6"/>
      <c r="AA22" s="6"/>
      <c r="AB22" s="6"/>
      <c r="AC22" s="58"/>
      <c r="AD22" s="268"/>
      <c r="AE22" s="293"/>
      <c r="AF22" s="293"/>
      <c r="AG22" s="60"/>
      <c r="AH22" s="60"/>
      <c r="AI22" s="60"/>
      <c r="AJ22" s="60"/>
      <c r="AK22" s="60"/>
      <c r="AL22" s="60"/>
      <c r="AM22" s="60"/>
      <c r="AN22" s="60"/>
      <c r="AO22" s="60"/>
      <c r="AP22" s="60"/>
      <c r="AQ22" s="60"/>
      <c r="AR22" s="60"/>
      <c r="AS22" s="60"/>
      <c r="AT22" s="60"/>
      <c r="AU22" s="60"/>
      <c r="AV22" s="60"/>
      <c r="AW22" s="60"/>
    </row>
    <row r="23" spans="1:49" ht="14.25" customHeight="1" thickBot="1" x14ac:dyDescent="0.3">
      <c r="A23" s="60"/>
      <c r="B23" s="60"/>
      <c r="C23" s="67"/>
      <c r="D23" s="55"/>
      <c r="E23" s="60"/>
      <c r="U23" s="60"/>
      <c r="V23" s="61"/>
      <c r="W23" s="684"/>
      <c r="X23" s="684"/>
      <c r="Y23" s="6"/>
      <c r="Z23" s="6"/>
      <c r="AA23" s="6"/>
      <c r="AB23" s="6"/>
      <c r="AC23" s="58"/>
      <c r="AD23" s="293"/>
      <c r="AE23" s="684"/>
      <c r="AF23" s="684"/>
      <c r="AG23" s="60"/>
      <c r="AH23" s="60"/>
      <c r="AI23" s="60"/>
      <c r="AJ23" s="60"/>
      <c r="AK23" s="60"/>
      <c r="AL23" s="60"/>
      <c r="AM23" s="60"/>
      <c r="AN23" s="60"/>
      <c r="AO23" s="60"/>
      <c r="AP23" s="60"/>
      <c r="AQ23" s="60"/>
      <c r="AR23" s="60"/>
      <c r="AS23" s="60"/>
      <c r="AT23" s="60"/>
      <c r="AU23" s="60"/>
      <c r="AV23" s="60"/>
      <c r="AW23" s="60"/>
    </row>
    <row r="24" spans="1:49" ht="14.25" customHeight="1" thickBot="1" x14ac:dyDescent="0.3">
      <c r="A24" s="60"/>
      <c r="B24" s="60"/>
      <c r="C24" s="67"/>
      <c r="D24" s="55"/>
      <c r="E24" s="60"/>
      <c r="U24" s="60"/>
      <c r="V24" s="293"/>
      <c r="W24" s="684"/>
      <c r="X24" s="684"/>
      <c r="Y24" s="6"/>
      <c r="Z24" s="6"/>
      <c r="AA24" s="6"/>
      <c r="AB24" s="6"/>
      <c r="AC24" s="58"/>
      <c r="AD24" s="293"/>
      <c r="AE24" s="684"/>
      <c r="AF24" s="684"/>
      <c r="AG24" s="60"/>
      <c r="AH24" s="60"/>
      <c r="AI24" s="60"/>
      <c r="AJ24" s="60"/>
      <c r="AK24" s="60"/>
      <c r="AL24" s="60"/>
      <c r="AM24" s="60"/>
      <c r="AN24" s="60"/>
      <c r="AO24" s="60"/>
      <c r="AP24" s="60"/>
      <c r="AQ24" s="60"/>
      <c r="AR24" s="60"/>
      <c r="AS24" s="60"/>
      <c r="AT24" s="60"/>
      <c r="AU24" s="60"/>
      <c r="AV24" s="60"/>
      <c r="AW24" s="60"/>
    </row>
    <row r="25" spans="1:49" ht="14.25" customHeight="1" thickBot="1" x14ac:dyDescent="0.3">
      <c r="A25" s="60"/>
      <c r="B25" s="60"/>
      <c r="C25" s="67"/>
      <c r="D25" s="55"/>
      <c r="E25" s="60"/>
      <c r="U25" s="60"/>
      <c r="V25" s="684"/>
      <c r="W25" s="684"/>
      <c r="X25" s="684"/>
      <c r="Y25" s="6"/>
      <c r="Z25" s="6"/>
      <c r="AA25" s="6"/>
      <c r="AB25" s="6"/>
      <c r="AC25" s="58"/>
      <c r="AD25" s="293"/>
      <c r="AE25" s="684"/>
      <c r="AF25" s="684"/>
      <c r="AG25" s="60"/>
      <c r="AH25" s="60"/>
      <c r="AI25" s="60"/>
      <c r="AJ25" s="60"/>
      <c r="AK25" s="60"/>
      <c r="AL25" s="60"/>
      <c r="AM25" s="60"/>
      <c r="AN25" s="60"/>
      <c r="AO25" s="60"/>
      <c r="AP25" s="60"/>
      <c r="AQ25" s="60"/>
      <c r="AR25" s="60"/>
      <c r="AS25" s="60"/>
      <c r="AT25" s="60"/>
      <c r="AU25" s="60"/>
      <c r="AV25" s="60"/>
      <c r="AW25" s="60"/>
    </row>
    <row r="26" spans="1:49" ht="14.25" customHeight="1" thickBot="1" x14ac:dyDescent="0.3">
      <c r="A26" s="60"/>
      <c r="B26" s="60"/>
      <c r="C26" s="67"/>
      <c r="D26" s="55"/>
      <c r="E26" s="60"/>
      <c r="U26" s="60"/>
      <c r="V26" s="293"/>
      <c r="W26" s="293"/>
      <c r="X26" s="293"/>
      <c r="Y26" s="6"/>
      <c r="Z26" s="6"/>
      <c r="AA26" s="6"/>
      <c r="AB26" s="6"/>
      <c r="AC26" s="58"/>
      <c r="AD26" s="268"/>
      <c r="AE26" s="268"/>
      <c r="AF26" s="268"/>
      <c r="AG26" s="60"/>
      <c r="AH26" s="60"/>
      <c r="AI26" s="60"/>
      <c r="AJ26" s="60"/>
      <c r="AK26" s="60"/>
      <c r="AL26" s="60"/>
      <c r="AM26" s="60"/>
      <c r="AN26" s="60"/>
      <c r="AO26" s="60"/>
      <c r="AP26" s="60"/>
      <c r="AQ26" s="60"/>
      <c r="AR26" s="60"/>
      <c r="AS26" s="60"/>
      <c r="AT26" s="60"/>
      <c r="AU26" s="60"/>
      <c r="AV26" s="60"/>
      <c r="AW26" s="60"/>
    </row>
    <row r="27" spans="1:49" ht="14.25" customHeight="1" thickBot="1" x14ac:dyDescent="0.3">
      <c r="A27" s="60"/>
      <c r="B27" s="60"/>
      <c r="C27" s="67"/>
      <c r="D27" s="55"/>
      <c r="E27" s="60"/>
      <c r="U27" s="60"/>
      <c r="V27" s="293"/>
      <c r="W27" s="293"/>
      <c r="X27" s="293"/>
      <c r="Y27" s="6"/>
      <c r="Z27" s="6"/>
      <c r="AA27" s="6"/>
      <c r="AB27" s="6"/>
      <c r="AC27" s="58"/>
      <c r="AD27" s="293"/>
      <c r="AE27" s="293"/>
      <c r="AF27" s="293"/>
      <c r="AG27" s="60"/>
      <c r="AH27" s="60"/>
      <c r="AI27" s="60"/>
      <c r="AJ27" s="60"/>
      <c r="AK27" s="60"/>
      <c r="AL27" s="60"/>
      <c r="AM27" s="60"/>
      <c r="AN27" s="60"/>
      <c r="AO27" s="60"/>
      <c r="AP27" s="60"/>
      <c r="AQ27" s="60"/>
      <c r="AR27" s="60"/>
      <c r="AS27" s="60"/>
      <c r="AT27" s="60"/>
      <c r="AU27" s="60"/>
      <c r="AV27" s="60"/>
      <c r="AW27" s="60"/>
    </row>
    <row r="28" spans="1:49" ht="14.25" customHeight="1" thickBot="1" x14ac:dyDescent="0.3">
      <c r="A28" s="60"/>
      <c r="B28" s="60"/>
      <c r="C28" s="67"/>
      <c r="D28" s="55"/>
      <c r="E28" s="60"/>
      <c r="U28" s="60"/>
      <c r="V28" s="61"/>
      <c r="W28" s="293"/>
      <c r="X28" s="293"/>
      <c r="Y28" s="6"/>
      <c r="Z28" s="6"/>
      <c r="AA28" s="6"/>
      <c r="AB28" s="6"/>
      <c r="AC28" s="58"/>
      <c r="AD28" s="293"/>
      <c r="AE28" s="293"/>
      <c r="AF28" s="293"/>
      <c r="AG28" s="60"/>
      <c r="AH28" s="60"/>
      <c r="AI28" s="60"/>
      <c r="AJ28" s="60"/>
      <c r="AK28" s="60"/>
      <c r="AL28" s="60"/>
      <c r="AM28" s="60"/>
      <c r="AN28" s="60"/>
      <c r="AO28" s="60"/>
      <c r="AP28" s="60"/>
      <c r="AQ28" s="60"/>
      <c r="AR28" s="60"/>
      <c r="AS28" s="60"/>
      <c r="AT28" s="60"/>
      <c r="AU28" s="60"/>
      <c r="AV28" s="60"/>
      <c r="AW28" s="60"/>
    </row>
    <row r="29" spans="1:49" ht="14.25" customHeight="1" x14ac:dyDescent="0.25">
      <c r="A29" s="60"/>
      <c r="B29" s="60"/>
      <c r="C29" s="67"/>
      <c r="D29" s="55"/>
      <c r="E29" s="60"/>
      <c r="U29" s="60"/>
      <c r="V29" s="293"/>
      <c r="W29" s="293"/>
      <c r="X29" s="293"/>
      <c r="AD29" s="293"/>
      <c r="AE29" s="293"/>
      <c r="AF29" s="293"/>
      <c r="AG29" s="60"/>
      <c r="AH29" s="60"/>
      <c r="AI29" s="60"/>
      <c r="AJ29" s="60"/>
      <c r="AK29" s="60"/>
      <c r="AL29" s="60"/>
      <c r="AM29" s="60"/>
      <c r="AN29" s="60"/>
      <c r="AO29" s="60"/>
      <c r="AP29" s="60"/>
      <c r="AQ29" s="60"/>
      <c r="AR29" s="60"/>
      <c r="AS29" s="60"/>
      <c r="AT29" s="60"/>
      <c r="AU29" s="60"/>
      <c r="AV29" s="60"/>
      <c r="AW29" s="60"/>
    </row>
    <row r="30" spans="1:49" ht="14.25" customHeight="1" x14ac:dyDescent="0.25">
      <c r="A30" s="60"/>
      <c r="B30" s="60"/>
      <c r="C30" s="67"/>
      <c r="D30" s="55"/>
      <c r="E30" s="60"/>
      <c r="U30" s="60"/>
      <c r="V30" s="684"/>
      <c r="W30" s="684"/>
      <c r="X30" s="684"/>
      <c r="Y30" s="4"/>
      <c r="Z30" s="4"/>
      <c r="AA30" s="4"/>
      <c r="AB30" s="4"/>
      <c r="AG30" s="60"/>
      <c r="AH30" s="60"/>
      <c r="AI30" s="60"/>
      <c r="AJ30" s="60"/>
      <c r="AK30" s="60"/>
      <c r="AL30" s="60"/>
      <c r="AM30" s="60"/>
      <c r="AN30" s="60"/>
      <c r="AO30" s="60"/>
      <c r="AP30" s="60"/>
      <c r="AQ30" s="60"/>
      <c r="AR30" s="60"/>
      <c r="AS30" s="60"/>
      <c r="AT30" s="60"/>
      <c r="AU30" s="60"/>
      <c r="AV30" s="60"/>
      <c r="AW30" s="60"/>
    </row>
    <row r="31" spans="1:49" ht="14.25" customHeight="1" x14ac:dyDescent="0.25">
      <c r="A31" s="60"/>
      <c r="B31" s="60"/>
      <c r="C31" s="67"/>
      <c r="D31" s="55"/>
      <c r="E31" s="60"/>
      <c r="U31" s="60"/>
      <c r="V31" s="293"/>
      <c r="W31" s="684"/>
      <c r="X31" s="684"/>
      <c r="Y31" s="4"/>
      <c r="Z31" s="4"/>
      <c r="AA31" s="4"/>
      <c r="AB31" s="4"/>
      <c r="AG31" s="60"/>
      <c r="AR31" s="60"/>
      <c r="AS31" s="60"/>
      <c r="AT31" s="60"/>
      <c r="AU31" s="60"/>
      <c r="AV31" s="60"/>
      <c r="AW31" s="60"/>
    </row>
    <row r="32" spans="1:49" ht="14.25" customHeight="1" x14ac:dyDescent="0.25">
      <c r="A32" s="60"/>
      <c r="B32" s="60"/>
      <c r="C32" s="67"/>
      <c r="D32" s="55"/>
      <c r="E32" s="60"/>
      <c r="U32" s="60"/>
      <c r="V32" s="293"/>
      <c r="W32" s="684"/>
      <c r="X32" s="684"/>
      <c r="Y32" s="4"/>
      <c r="Z32" s="4"/>
      <c r="AA32" s="4"/>
      <c r="AB32" s="4"/>
      <c r="AD32" s="60"/>
      <c r="AE32" s="60"/>
      <c r="AF32" s="60"/>
      <c r="AG32" s="60"/>
      <c r="AI32" s="8"/>
      <c r="AJ32" s="8"/>
      <c r="AK32" s="8"/>
      <c r="AL32" s="8"/>
      <c r="AM32" s="8"/>
      <c r="AN32" s="8"/>
      <c r="AO32" s="8"/>
      <c r="AP32" s="8"/>
      <c r="AQ32" s="8"/>
      <c r="AR32" s="60"/>
      <c r="AS32" s="60"/>
      <c r="AT32" s="60"/>
      <c r="AU32" s="60"/>
      <c r="AV32" s="60"/>
      <c r="AW32" s="60"/>
    </row>
    <row r="33" spans="1:49" ht="14.25" customHeight="1" x14ac:dyDescent="0.25">
      <c r="A33" s="60"/>
      <c r="B33" s="60"/>
      <c r="C33" s="67"/>
      <c r="D33" s="55"/>
      <c r="E33" s="60"/>
      <c r="U33" s="60"/>
      <c r="V33" s="268"/>
      <c r="W33" s="293"/>
      <c r="X33" s="293"/>
      <c r="Y33" s="4"/>
      <c r="Z33" s="4"/>
      <c r="AA33" s="4"/>
      <c r="AB33" s="4"/>
      <c r="AD33" s="60"/>
      <c r="AE33" s="60"/>
      <c r="AF33" s="60"/>
      <c r="AG33" s="60"/>
      <c r="AI33" s="605"/>
      <c r="AJ33" s="605"/>
      <c r="AK33" s="605"/>
      <c r="AL33" s="605"/>
      <c r="AM33" s="605"/>
      <c r="AN33" s="605"/>
      <c r="AO33" s="605"/>
      <c r="AP33" s="605"/>
      <c r="AQ33" s="605"/>
      <c r="AR33" s="60"/>
      <c r="AS33" s="60"/>
      <c r="AT33" s="60"/>
      <c r="AU33" s="60"/>
      <c r="AV33" s="60"/>
      <c r="AW33" s="60"/>
    </row>
    <row r="34" spans="1:49" ht="14.25" customHeight="1" x14ac:dyDescent="0.25">
      <c r="A34" s="60"/>
      <c r="B34" s="60"/>
      <c r="C34" s="67"/>
      <c r="D34" s="55"/>
      <c r="E34" s="60"/>
      <c r="U34" s="60"/>
      <c r="V34" s="293"/>
      <c r="W34" s="293"/>
      <c r="X34" s="293"/>
      <c r="AD34" s="60"/>
      <c r="AE34" s="60"/>
      <c r="AF34" s="60"/>
      <c r="AG34" s="60"/>
      <c r="AI34" s="2"/>
      <c r="AJ34" s="9"/>
      <c r="AK34" s="9"/>
      <c r="AL34" s="9"/>
      <c r="AM34" s="9"/>
      <c r="AN34" s="9"/>
      <c r="AO34" s="9"/>
      <c r="AP34" s="9"/>
      <c r="AQ34" s="9"/>
      <c r="AR34" s="60"/>
      <c r="AS34" s="60"/>
      <c r="AT34" s="60"/>
      <c r="AU34" s="60"/>
      <c r="AV34" s="60"/>
      <c r="AW34" s="60"/>
    </row>
    <row r="35" spans="1:49" ht="14.25" customHeight="1" x14ac:dyDescent="0.25">
      <c r="A35" s="60"/>
      <c r="B35" s="60"/>
      <c r="C35" s="67"/>
      <c r="D35" s="55"/>
      <c r="E35" s="60"/>
      <c r="U35" s="60"/>
      <c r="V35" s="684"/>
      <c r="W35" s="293"/>
      <c r="X35" s="293"/>
      <c r="AD35" s="60"/>
      <c r="AE35" s="60"/>
      <c r="AF35" s="60"/>
      <c r="AG35" s="60"/>
      <c r="AI35" s="10"/>
      <c r="AJ35" s="9"/>
      <c r="AK35" s="9"/>
      <c r="AL35" s="9"/>
      <c r="AM35" s="9"/>
      <c r="AN35" s="9"/>
      <c r="AO35" s="9"/>
      <c r="AP35" s="9"/>
      <c r="AQ35" s="9"/>
      <c r="AR35" s="60"/>
      <c r="AS35" s="60"/>
      <c r="AT35" s="60"/>
      <c r="AU35" s="60"/>
      <c r="AV35" s="60"/>
      <c r="AW35" s="60"/>
    </row>
    <row r="36" spans="1:49" ht="14.25" customHeight="1" x14ac:dyDescent="0.25">
      <c r="A36" s="60"/>
      <c r="B36" s="60"/>
      <c r="C36" s="67"/>
      <c r="D36" s="55"/>
      <c r="E36" s="60"/>
      <c r="U36" s="60"/>
      <c r="V36" s="293"/>
      <c r="W36" s="293"/>
      <c r="X36" s="293"/>
      <c r="AD36" s="60"/>
      <c r="AE36" s="60"/>
      <c r="AF36" s="60"/>
      <c r="AG36" s="60"/>
      <c r="AI36" s="10"/>
      <c r="AJ36" s="9"/>
      <c r="AK36" s="9"/>
      <c r="AL36" s="9"/>
      <c r="AM36" s="9"/>
      <c r="AN36" s="9"/>
      <c r="AO36" s="9"/>
      <c r="AP36" s="9"/>
      <c r="AQ36" s="9"/>
      <c r="AR36" s="60"/>
      <c r="AS36" s="60"/>
      <c r="AT36" s="60"/>
      <c r="AU36" s="60"/>
      <c r="AV36" s="60"/>
      <c r="AW36" s="60"/>
    </row>
    <row r="37" spans="1:49" ht="14.25" customHeight="1" x14ac:dyDescent="0.25">
      <c r="A37" s="60"/>
      <c r="B37" s="60"/>
      <c r="C37" s="67"/>
      <c r="D37" s="55"/>
      <c r="E37" s="60"/>
      <c r="U37" s="60"/>
      <c r="V37" s="293"/>
      <c r="W37" s="293"/>
      <c r="X37" s="293"/>
      <c r="AD37" s="60"/>
      <c r="AE37" s="60"/>
      <c r="AF37" s="60"/>
      <c r="AG37" s="60"/>
      <c r="AI37" s="2"/>
      <c r="AJ37" s="9"/>
      <c r="AK37" s="9"/>
      <c r="AL37" s="9"/>
      <c r="AM37" s="268"/>
      <c r="AN37" s="9"/>
      <c r="AO37" s="9"/>
      <c r="AP37" s="9"/>
      <c r="AQ37" s="268"/>
      <c r="AR37" s="60"/>
      <c r="AS37" s="60"/>
      <c r="AT37" s="60"/>
      <c r="AU37" s="60"/>
      <c r="AV37" s="60"/>
      <c r="AW37" s="60"/>
    </row>
    <row r="38" spans="1:49" ht="14.25" customHeight="1" x14ac:dyDescent="0.25">
      <c r="A38" s="60"/>
      <c r="B38" s="60"/>
      <c r="C38" s="67"/>
      <c r="D38" s="55"/>
      <c r="E38" s="60"/>
      <c r="U38" s="60"/>
      <c r="AD38" s="60"/>
      <c r="AE38" s="60"/>
      <c r="AF38" s="60"/>
      <c r="AG38" s="60"/>
      <c r="AI38" s="2"/>
      <c r="AJ38" s="9"/>
      <c r="AK38" s="9"/>
      <c r="AL38" s="9"/>
      <c r="AM38" s="268"/>
      <c r="AN38" s="9"/>
      <c r="AO38" s="9"/>
      <c r="AP38" s="9"/>
      <c r="AQ38" s="268"/>
      <c r="AR38" s="60"/>
      <c r="AS38" s="60"/>
      <c r="AT38" s="60"/>
      <c r="AU38" s="60"/>
      <c r="AV38" s="60"/>
      <c r="AW38" s="60"/>
    </row>
    <row r="39" spans="1:49" ht="14.25" customHeight="1" x14ac:dyDescent="0.25">
      <c r="A39" s="60"/>
      <c r="B39" s="60"/>
      <c r="C39" s="67"/>
      <c r="D39" s="55"/>
      <c r="E39" s="60"/>
      <c r="U39" s="60"/>
      <c r="AD39" s="60"/>
      <c r="AE39" s="60"/>
      <c r="AF39" s="60"/>
      <c r="AG39" s="60"/>
      <c r="AI39" s="10"/>
      <c r="AJ39" s="9"/>
      <c r="AK39" s="9"/>
      <c r="AL39" s="9"/>
      <c r="AM39" s="268"/>
      <c r="AN39" s="9"/>
      <c r="AO39" s="9"/>
      <c r="AP39" s="9"/>
      <c r="AQ39" s="268"/>
      <c r="AR39" s="60"/>
      <c r="AS39" s="60"/>
      <c r="AT39" s="60"/>
      <c r="AU39" s="60"/>
      <c r="AV39" s="60"/>
      <c r="AW39" s="60"/>
    </row>
    <row r="40" spans="1:49" ht="14.25" customHeight="1" x14ac:dyDescent="0.25">
      <c r="A40" s="60"/>
      <c r="B40" s="60"/>
      <c r="C40" s="67"/>
      <c r="D40" s="55"/>
      <c r="E40" s="60"/>
      <c r="U40" s="60"/>
      <c r="AD40" s="60"/>
      <c r="AE40" s="60"/>
      <c r="AF40" s="60"/>
      <c r="AG40" s="60"/>
      <c r="AI40" s="2"/>
      <c r="AJ40" s="9"/>
      <c r="AK40" s="9"/>
      <c r="AL40" s="9"/>
      <c r="AM40" s="268"/>
      <c r="AN40" s="9"/>
      <c r="AO40" s="9"/>
      <c r="AP40" s="9"/>
      <c r="AQ40" s="268"/>
      <c r="AR40" s="60"/>
      <c r="AS40" s="60"/>
      <c r="AT40" s="60"/>
      <c r="AU40" s="60"/>
      <c r="AV40" s="60"/>
      <c r="AW40" s="60"/>
    </row>
    <row r="41" spans="1:49" ht="14.25" customHeight="1" x14ac:dyDescent="0.25">
      <c r="A41" s="60"/>
      <c r="B41" s="60"/>
      <c r="C41" s="67"/>
      <c r="D41" s="55"/>
      <c r="E41" s="60"/>
      <c r="U41" s="60"/>
      <c r="AD41" s="60"/>
      <c r="AE41" s="60"/>
      <c r="AF41" s="60"/>
      <c r="AG41" s="60"/>
      <c r="AR41" s="60"/>
      <c r="AS41" s="60"/>
      <c r="AT41" s="60"/>
      <c r="AU41" s="60"/>
      <c r="AV41" s="60"/>
      <c r="AW41" s="60"/>
    </row>
    <row r="42" spans="1:49" ht="14.25" customHeight="1" x14ac:dyDescent="0.25">
      <c r="A42" s="60"/>
      <c r="B42" s="60"/>
      <c r="C42" s="67"/>
      <c r="D42" s="55"/>
      <c r="E42" s="60"/>
      <c r="U42" s="60"/>
      <c r="AD42" s="60"/>
      <c r="AE42" s="60"/>
      <c r="AF42" s="60"/>
      <c r="AG42" s="60"/>
      <c r="AR42" s="60"/>
      <c r="AS42" s="60"/>
      <c r="AT42" s="60"/>
      <c r="AU42" s="60"/>
      <c r="AV42" s="60"/>
      <c r="AW42" s="60"/>
    </row>
    <row r="43" spans="1:49" ht="14.25" customHeight="1" x14ac:dyDescent="0.25">
      <c r="A43" s="60"/>
      <c r="B43" s="60"/>
      <c r="C43" s="67"/>
      <c r="D43" s="55"/>
      <c r="E43" s="60"/>
      <c r="U43" s="60"/>
      <c r="AD43" s="60"/>
      <c r="AE43" s="60"/>
      <c r="AF43" s="60"/>
      <c r="AG43" s="60"/>
      <c r="AR43" s="60"/>
      <c r="AS43" s="60"/>
      <c r="AT43" s="60"/>
      <c r="AU43" s="60"/>
      <c r="AV43" s="60"/>
      <c r="AW43" s="60"/>
    </row>
    <row r="44" spans="1:49" ht="14.25" customHeight="1" x14ac:dyDescent="0.25">
      <c r="A44" s="60"/>
      <c r="B44" s="60"/>
      <c r="C44" s="67"/>
      <c r="D44" s="55"/>
      <c r="E44" s="60"/>
      <c r="U44" s="60"/>
      <c r="AD44" s="60"/>
      <c r="AE44" s="60"/>
      <c r="AF44" s="60"/>
      <c r="AG44" s="60"/>
      <c r="AR44" s="60"/>
      <c r="AS44" s="60"/>
      <c r="AT44" s="60"/>
      <c r="AU44" s="60"/>
      <c r="AV44" s="60"/>
      <c r="AW44" s="60"/>
    </row>
    <row r="45" spans="1:49" ht="14.25" customHeight="1" x14ac:dyDescent="0.25">
      <c r="A45" s="60"/>
      <c r="B45" s="60"/>
      <c r="C45" s="67"/>
      <c r="D45" s="55"/>
      <c r="E45" s="60"/>
      <c r="U45" s="60"/>
      <c r="AD45" s="60"/>
      <c r="AE45" s="60"/>
      <c r="AF45" s="60"/>
      <c r="AG45" s="60"/>
      <c r="AR45" s="60"/>
      <c r="AS45" s="60"/>
      <c r="AT45" s="60"/>
      <c r="AU45" s="60"/>
      <c r="AV45" s="60"/>
      <c r="AW45" s="60"/>
    </row>
    <row r="46" spans="1:49" ht="14.25" customHeight="1" x14ac:dyDescent="0.25">
      <c r="A46" s="60"/>
      <c r="B46" s="60"/>
      <c r="C46" s="67"/>
      <c r="D46" s="55"/>
      <c r="E46" s="60"/>
      <c r="U46" s="60"/>
      <c r="AD46" s="60"/>
      <c r="AE46" s="60"/>
      <c r="AF46" s="60"/>
      <c r="AG46" s="60"/>
      <c r="AR46" s="60"/>
      <c r="AS46" s="60"/>
      <c r="AT46" s="60"/>
      <c r="AU46" s="60"/>
      <c r="AV46" s="60"/>
      <c r="AW46" s="60"/>
    </row>
    <row r="47" spans="1:49" ht="14.25" customHeight="1" x14ac:dyDescent="0.25">
      <c r="A47" s="60"/>
      <c r="B47" s="60"/>
      <c r="C47" s="67"/>
      <c r="D47" s="55"/>
      <c r="E47" s="60"/>
      <c r="U47" s="60"/>
      <c r="AD47" s="60"/>
      <c r="AE47" s="60"/>
      <c r="AF47" s="60"/>
      <c r="AG47" s="60"/>
      <c r="AH47" s="60"/>
      <c r="AI47" s="60"/>
      <c r="AJ47" s="60"/>
      <c r="AK47" s="60"/>
      <c r="AL47" s="60"/>
      <c r="AM47" s="60"/>
      <c r="AN47" s="60"/>
      <c r="AO47" s="60"/>
      <c r="AP47" s="60"/>
      <c r="AQ47" s="60"/>
      <c r="AR47" s="60"/>
      <c r="AS47" s="60"/>
      <c r="AT47" s="60"/>
      <c r="AU47" s="60"/>
      <c r="AV47" s="60"/>
      <c r="AW47" s="60"/>
    </row>
    <row r="48" spans="1:49" ht="14.25" customHeight="1" x14ac:dyDescent="0.25">
      <c r="A48" s="60"/>
      <c r="B48" s="60"/>
      <c r="C48" s="67"/>
      <c r="D48" s="55"/>
      <c r="E48" s="60"/>
      <c r="U48" s="60"/>
      <c r="AD48" s="60"/>
      <c r="AE48" s="60"/>
      <c r="AF48" s="60"/>
      <c r="AG48" s="60"/>
      <c r="AH48" s="60"/>
      <c r="AI48" s="60"/>
      <c r="AJ48" s="60"/>
      <c r="AK48" s="60"/>
      <c r="AL48" s="60"/>
      <c r="AM48" s="60"/>
      <c r="AN48" s="60"/>
      <c r="AO48" s="60"/>
      <c r="AP48" s="60"/>
      <c r="AQ48" s="60"/>
      <c r="AR48" s="60"/>
      <c r="AS48" s="60"/>
      <c r="AT48" s="60"/>
      <c r="AU48" s="60"/>
      <c r="AV48" s="60"/>
      <c r="AW48" s="60"/>
    </row>
    <row r="49" spans="1:49" ht="14.25" customHeight="1" x14ac:dyDescent="0.25">
      <c r="A49" s="60"/>
      <c r="B49" s="60"/>
      <c r="C49" s="67"/>
      <c r="D49" s="55"/>
      <c r="E49" s="60"/>
      <c r="U49" s="60"/>
      <c r="AD49" s="60"/>
      <c r="AE49" s="60"/>
      <c r="AF49" s="60"/>
      <c r="AG49" s="60"/>
      <c r="AH49" s="60"/>
      <c r="AI49" s="60"/>
      <c r="AJ49" s="60"/>
      <c r="AK49" s="60"/>
      <c r="AL49" s="60"/>
      <c r="AM49" s="60"/>
      <c r="AN49" s="60"/>
      <c r="AO49" s="60"/>
      <c r="AP49" s="60"/>
      <c r="AQ49" s="60"/>
      <c r="AR49" s="60"/>
      <c r="AS49" s="60"/>
      <c r="AT49" s="60"/>
      <c r="AU49" s="60"/>
      <c r="AV49" s="60"/>
      <c r="AW49" s="60"/>
    </row>
    <row r="50" spans="1:49" ht="14.25" customHeight="1" x14ac:dyDescent="0.25">
      <c r="A50" s="60"/>
      <c r="B50" s="60"/>
      <c r="C50" s="67"/>
      <c r="D50" s="55"/>
      <c r="E50" s="60"/>
      <c r="U50" s="60"/>
      <c r="AD50" s="60"/>
      <c r="AE50" s="60"/>
      <c r="AF50" s="60"/>
      <c r="AG50" s="60"/>
      <c r="AH50" s="60"/>
      <c r="AI50" s="60"/>
      <c r="AJ50" s="60"/>
      <c r="AK50" s="60"/>
      <c r="AL50" s="60"/>
      <c r="AM50" s="60"/>
      <c r="AN50" s="60"/>
      <c r="AO50" s="60"/>
      <c r="AP50" s="60"/>
      <c r="AQ50" s="60"/>
      <c r="AR50" s="60"/>
      <c r="AS50" s="60"/>
      <c r="AT50" s="60"/>
      <c r="AU50" s="60"/>
      <c r="AV50" s="60"/>
      <c r="AW50" s="60"/>
    </row>
    <row r="51" spans="1:49" ht="14.25" customHeight="1" x14ac:dyDescent="0.25">
      <c r="A51" s="60"/>
      <c r="B51" s="60"/>
      <c r="C51" s="67"/>
      <c r="D51" s="55"/>
      <c r="E51" s="60"/>
      <c r="U51" s="60"/>
      <c r="AD51" s="60"/>
      <c r="AE51" s="60"/>
      <c r="AF51" s="60"/>
      <c r="AG51" s="60"/>
      <c r="AH51" s="60"/>
      <c r="AI51" s="60"/>
      <c r="AJ51" s="60"/>
      <c r="AK51" s="60"/>
      <c r="AL51" s="60"/>
      <c r="AM51" s="60"/>
      <c r="AN51" s="60"/>
      <c r="AO51" s="60"/>
      <c r="AP51" s="60"/>
      <c r="AQ51" s="60"/>
      <c r="AR51" s="60"/>
      <c r="AS51" s="60"/>
      <c r="AT51" s="60"/>
      <c r="AU51" s="60"/>
      <c r="AV51" s="60"/>
      <c r="AW51" s="60"/>
    </row>
    <row r="52" spans="1:49" ht="14.25" customHeight="1" x14ac:dyDescent="0.25">
      <c r="A52" s="60"/>
      <c r="B52" s="60"/>
      <c r="C52" s="67"/>
      <c r="D52" s="55"/>
      <c r="E52" s="60"/>
      <c r="U52" s="60"/>
      <c r="AD52" s="60"/>
      <c r="AE52" s="60"/>
      <c r="AF52" s="60"/>
      <c r="AG52" s="60"/>
      <c r="AH52" s="60"/>
      <c r="AI52" s="60"/>
      <c r="AJ52" s="60"/>
      <c r="AK52" s="60"/>
      <c r="AL52" s="60"/>
      <c r="AM52" s="60"/>
      <c r="AN52" s="60"/>
      <c r="AO52" s="60"/>
      <c r="AP52" s="60"/>
    </row>
    <row r="53" spans="1:49" ht="14.25" customHeight="1" x14ac:dyDescent="0.25">
      <c r="A53" s="60"/>
      <c r="B53" s="60"/>
      <c r="C53" s="67"/>
      <c r="D53" s="55"/>
      <c r="E53" s="60"/>
      <c r="U53" s="60"/>
      <c r="AD53" s="60"/>
      <c r="AE53" s="60"/>
      <c r="AF53" s="60"/>
      <c r="AG53" s="60"/>
      <c r="AH53" s="60"/>
      <c r="AI53" s="60"/>
      <c r="AJ53" s="60"/>
      <c r="AK53" s="60"/>
      <c r="AL53" s="60"/>
      <c r="AM53" s="60"/>
      <c r="AN53" s="60"/>
      <c r="AO53" s="60"/>
      <c r="AP53" s="60"/>
    </row>
    <row r="54" spans="1:49" ht="15" customHeight="1" x14ac:dyDescent="0.25">
      <c r="A54" s="60"/>
      <c r="B54" s="60"/>
      <c r="C54" s="67"/>
      <c r="D54" s="55"/>
      <c r="E54" s="60"/>
      <c r="U54" s="60"/>
      <c r="AD54" s="60"/>
      <c r="AE54" s="60"/>
      <c r="AF54" s="60"/>
      <c r="AG54" s="60"/>
      <c r="AH54" s="60"/>
      <c r="AI54" s="60"/>
      <c r="AJ54" s="60"/>
      <c r="AK54" s="60"/>
      <c r="AL54" s="60"/>
      <c r="AM54" s="60"/>
      <c r="AN54" s="60"/>
      <c r="AO54" s="60"/>
      <c r="AP54" s="60"/>
    </row>
    <row r="55" spans="1:49" ht="15" customHeight="1" x14ac:dyDescent="0.25">
      <c r="A55" s="60"/>
      <c r="B55" s="60"/>
      <c r="C55" s="67"/>
      <c r="D55" s="55"/>
      <c r="E55" s="60"/>
      <c r="U55" s="60"/>
      <c r="AD55" s="60"/>
      <c r="AE55" s="60"/>
      <c r="AF55" s="60"/>
      <c r="AG55" s="60"/>
      <c r="AH55" s="60"/>
      <c r="AI55" s="60"/>
      <c r="AJ55" s="60"/>
      <c r="AK55" s="60"/>
      <c r="AL55" s="60"/>
      <c r="AM55" s="60"/>
      <c r="AN55" s="60"/>
      <c r="AO55" s="60"/>
      <c r="AP55" s="60"/>
    </row>
    <row r="56" spans="1:49" x14ac:dyDescent="0.25">
      <c r="A56" s="60"/>
      <c r="B56" s="60"/>
      <c r="C56" s="67"/>
      <c r="D56" s="55"/>
      <c r="E56" s="60"/>
      <c r="U56" s="60"/>
      <c r="AD56" s="60"/>
      <c r="AE56" s="60"/>
      <c r="AF56" s="60"/>
      <c r="AG56" s="60"/>
      <c r="AH56" s="60"/>
      <c r="AI56" s="60"/>
      <c r="AJ56" s="60"/>
      <c r="AK56" s="60"/>
      <c r="AL56" s="60"/>
      <c r="AM56" s="60"/>
      <c r="AN56" s="60"/>
      <c r="AO56" s="60"/>
      <c r="AP56" s="60"/>
    </row>
    <row r="57" spans="1:49" x14ac:dyDescent="0.25">
      <c r="A57" s="60"/>
      <c r="B57" s="60"/>
      <c r="C57" s="67"/>
      <c r="D57" s="55"/>
      <c r="E57" s="60"/>
      <c r="U57" s="60"/>
      <c r="AD57" s="60"/>
      <c r="AE57" s="60"/>
      <c r="AF57" s="60"/>
      <c r="AG57" s="60"/>
      <c r="AH57" s="60"/>
      <c r="AI57" s="60"/>
      <c r="AJ57" s="60"/>
      <c r="AK57" s="60"/>
      <c r="AL57" s="60"/>
      <c r="AM57" s="60"/>
      <c r="AN57" s="60"/>
      <c r="AO57" s="60"/>
      <c r="AP57" s="60"/>
    </row>
    <row r="58" spans="1:49" x14ac:dyDescent="0.25">
      <c r="A58" s="60"/>
      <c r="B58" s="60"/>
      <c r="C58" s="67"/>
      <c r="D58" s="55"/>
      <c r="E58" s="60"/>
      <c r="U58" s="60"/>
      <c r="AD58" s="60"/>
      <c r="AE58" s="60"/>
      <c r="AF58" s="60"/>
      <c r="AG58" s="60"/>
      <c r="AH58" s="60"/>
      <c r="AI58" s="60"/>
      <c r="AJ58" s="60"/>
      <c r="AK58" s="60"/>
      <c r="AL58" s="60"/>
      <c r="AM58" s="60"/>
      <c r="AN58" s="60"/>
      <c r="AO58" s="60"/>
      <c r="AP58" s="60"/>
    </row>
    <row r="59" spans="1:49" x14ac:dyDescent="0.25">
      <c r="A59" s="60"/>
      <c r="B59" s="60"/>
      <c r="C59" s="67"/>
      <c r="D59" s="55"/>
      <c r="E59" s="60"/>
      <c r="U59" s="60"/>
      <c r="AD59" s="60"/>
      <c r="AE59" s="60"/>
      <c r="AF59" s="60"/>
      <c r="AG59" s="60"/>
      <c r="AH59" s="60"/>
      <c r="AI59" s="60"/>
      <c r="AJ59" s="60"/>
      <c r="AK59" s="60"/>
      <c r="AL59" s="60"/>
      <c r="AM59" s="60"/>
      <c r="AN59" s="60"/>
      <c r="AO59" s="60"/>
      <c r="AP59" s="60"/>
    </row>
    <row r="60" spans="1:49" x14ac:dyDescent="0.25">
      <c r="A60" s="60"/>
      <c r="B60" s="60"/>
      <c r="C60" s="67"/>
      <c r="D60" s="55"/>
      <c r="E60" s="60"/>
      <c r="U60" s="60"/>
      <c r="AD60" s="60"/>
      <c r="AE60" s="60"/>
      <c r="AF60" s="60"/>
      <c r="AG60" s="60"/>
      <c r="AH60" s="60"/>
      <c r="AI60" s="60"/>
      <c r="AJ60" s="60"/>
      <c r="AK60" s="60"/>
      <c r="AL60" s="60"/>
      <c r="AM60" s="60"/>
      <c r="AN60" s="60"/>
      <c r="AO60" s="60"/>
      <c r="AP60" s="60"/>
    </row>
    <row r="61" spans="1:49" x14ac:dyDescent="0.25">
      <c r="A61" s="60"/>
      <c r="B61" s="60"/>
      <c r="C61" s="67"/>
      <c r="D61" s="55"/>
      <c r="E61" s="60"/>
      <c r="U61" s="60"/>
      <c r="AD61" s="60"/>
      <c r="AE61" s="60"/>
      <c r="AF61" s="60"/>
      <c r="AG61" s="60"/>
      <c r="AH61" s="60"/>
      <c r="AI61" s="60"/>
      <c r="AJ61" s="60"/>
      <c r="AK61" s="60"/>
      <c r="AL61" s="60"/>
      <c r="AM61" s="60"/>
      <c r="AN61" s="60"/>
      <c r="AO61" s="60"/>
      <c r="AP61" s="60"/>
    </row>
    <row r="62" spans="1:49" x14ac:dyDescent="0.25">
      <c r="A62" s="60"/>
      <c r="B62" s="60"/>
      <c r="C62" s="67"/>
      <c r="D62" s="55"/>
      <c r="E62" s="60"/>
      <c r="U62" s="60"/>
      <c r="AD62" s="60"/>
      <c r="AE62" s="60"/>
      <c r="AF62" s="60"/>
      <c r="AG62" s="60"/>
      <c r="AH62" s="60"/>
      <c r="AI62" s="60"/>
      <c r="AJ62" s="60"/>
      <c r="AK62" s="60"/>
      <c r="AL62" s="60"/>
      <c r="AM62" s="60"/>
      <c r="AN62" s="60"/>
      <c r="AO62" s="60"/>
      <c r="AP62" s="60"/>
    </row>
    <row r="63" spans="1:49" x14ac:dyDescent="0.25">
      <c r="A63" s="60"/>
      <c r="B63" s="60"/>
      <c r="C63" s="67"/>
      <c r="D63" s="55"/>
      <c r="E63" s="60"/>
      <c r="U63" s="60"/>
      <c r="AD63" s="60"/>
      <c r="AE63" s="60"/>
      <c r="AF63" s="60"/>
      <c r="AG63" s="60"/>
      <c r="AH63" s="60"/>
      <c r="AI63" s="60"/>
      <c r="AJ63" s="60"/>
      <c r="AK63" s="60"/>
      <c r="AL63" s="60"/>
      <c r="AM63" s="60"/>
      <c r="AN63" s="60"/>
      <c r="AO63" s="60"/>
      <c r="AP63" s="60"/>
    </row>
    <row r="64" spans="1:49" x14ac:dyDescent="0.25">
      <c r="A64" s="60"/>
      <c r="B64" s="60"/>
      <c r="C64" s="67"/>
      <c r="D64" s="55"/>
      <c r="E64" s="60"/>
      <c r="U64" s="60"/>
      <c r="AD64" s="60"/>
      <c r="AE64" s="60"/>
      <c r="AF64" s="60"/>
      <c r="AG64" s="60"/>
      <c r="AH64" s="60"/>
      <c r="AI64" s="60"/>
      <c r="AJ64" s="60"/>
      <c r="AK64" s="60"/>
      <c r="AL64" s="60"/>
      <c r="AM64" s="60"/>
      <c r="AN64" s="60"/>
      <c r="AO64" s="60"/>
      <c r="AP64" s="60"/>
    </row>
    <row r="65" spans="1:42" x14ac:dyDescent="0.25">
      <c r="A65" s="60"/>
      <c r="B65" s="60"/>
      <c r="C65" s="67"/>
      <c r="D65" s="55"/>
      <c r="E65" s="60"/>
      <c r="U65" s="60"/>
      <c r="AD65" s="60"/>
      <c r="AE65" s="60"/>
      <c r="AF65" s="60"/>
      <c r="AG65" s="60"/>
      <c r="AH65" s="60"/>
      <c r="AI65" s="60"/>
      <c r="AJ65" s="60"/>
      <c r="AK65" s="60"/>
      <c r="AL65" s="60"/>
      <c r="AM65" s="60"/>
      <c r="AN65" s="60"/>
      <c r="AO65" s="60"/>
      <c r="AP65" s="60"/>
    </row>
    <row r="66" spans="1:42" x14ac:dyDescent="0.25">
      <c r="A66" s="60"/>
      <c r="B66" s="60"/>
      <c r="C66" s="67"/>
      <c r="D66" s="55"/>
      <c r="E66" s="60"/>
      <c r="U66" s="60"/>
      <c r="AD66" s="60"/>
      <c r="AE66" s="60"/>
      <c r="AF66" s="60"/>
      <c r="AG66" s="60"/>
      <c r="AH66" s="60"/>
      <c r="AI66" s="60"/>
      <c r="AJ66" s="60"/>
      <c r="AK66" s="60"/>
      <c r="AL66" s="60"/>
      <c r="AM66" s="60"/>
      <c r="AN66" s="60"/>
      <c r="AO66" s="60"/>
      <c r="AP66" s="60"/>
    </row>
    <row r="67" spans="1:42" x14ac:dyDescent="0.25">
      <c r="A67" s="60"/>
      <c r="B67" s="60"/>
      <c r="C67" s="67"/>
      <c r="D67" s="55"/>
      <c r="E67" s="60"/>
      <c r="U67" s="60"/>
      <c r="AD67" s="60"/>
      <c r="AE67" s="60"/>
      <c r="AF67" s="60"/>
      <c r="AG67" s="60"/>
      <c r="AH67" s="60"/>
      <c r="AI67" s="60"/>
      <c r="AJ67" s="60"/>
      <c r="AK67" s="60"/>
      <c r="AL67" s="60"/>
      <c r="AM67" s="60"/>
      <c r="AN67" s="60"/>
      <c r="AO67" s="60"/>
      <c r="AP67" s="60"/>
    </row>
    <row r="68" spans="1:42" x14ac:dyDescent="0.25">
      <c r="A68" s="60"/>
      <c r="B68" s="60"/>
      <c r="C68" s="67"/>
      <c r="D68" s="55"/>
      <c r="E68" s="60"/>
      <c r="U68" s="60"/>
      <c r="AD68" s="60"/>
      <c r="AE68" s="60"/>
      <c r="AF68" s="60"/>
      <c r="AG68" s="60"/>
      <c r="AH68" s="60"/>
      <c r="AI68" s="60"/>
      <c r="AJ68" s="60"/>
      <c r="AK68" s="60"/>
      <c r="AL68" s="60"/>
      <c r="AM68" s="60"/>
      <c r="AN68" s="60"/>
      <c r="AO68" s="60"/>
      <c r="AP68" s="60"/>
    </row>
    <row r="69" spans="1:42" x14ac:dyDescent="0.25">
      <c r="A69" s="60"/>
      <c r="B69" s="60"/>
      <c r="C69" s="67"/>
      <c r="D69" s="55"/>
      <c r="E69" s="60"/>
      <c r="U69" s="60"/>
      <c r="AD69" s="60"/>
      <c r="AE69" s="60"/>
      <c r="AF69" s="60"/>
      <c r="AG69" s="60"/>
      <c r="AH69" s="60"/>
      <c r="AI69" s="60"/>
      <c r="AJ69" s="60"/>
      <c r="AK69" s="60"/>
      <c r="AL69" s="60"/>
      <c r="AM69" s="60"/>
      <c r="AN69" s="60"/>
      <c r="AO69" s="60"/>
      <c r="AP69" s="60"/>
    </row>
    <row r="70" spans="1:42" x14ac:dyDescent="0.25">
      <c r="A70" s="60"/>
      <c r="B70" s="60"/>
      <c r="C70" s="67"/>
      <c r="D70" s="55"/>
      <c r="E70" s="60"/>
      <c r="U70" s="60"/>
      <c r="AD70" s="60"/>
      <c r="AE70" s="60"/>
      <c r="AF70" s="60"/>
      <c r="AG70" s="60"/>
      <c r="AH70" s="60"/>
      <c r="AI70" s="60"/>
      <c r="AJ70" s="60"/>
      <c r="AK70" s="60"/>
      <c r="AL70" s="60"/>
      <c r="AM70" s="60"/>
      <c r="AN70" s="60"/>
      <c r="AO70" s="60"/>
      <c r="AP70" s="60"/>
    </row>
    <row r="71" spans="1:42" x14ac:dyDescent="0.25">
      <c r="A71" s="60"/>
      <c r="B71" s="60"/>
      <c r="C71" s="67"/>
      <c r="D71" s="55"/>
      <c r="E71" s="60"/>
      <c r="U71" s="60"/>
      <c r="AD71" s="60"/>
      <c r="AE71" s="60"/>
      <c r="AF71" s="60"/>
      <c r="AG71" s="60"/>
      <c r="AH71" s="60"/>
      <c r="AI71" s="60"/>
      <c r="AJ71" s="60"/>
      <c r="AK71" s="60"/>
      <c r="AL71" s="60"/>
      <c r="AM71" s="60"/>
      <c r="AN71" s="60"/>
      <c r="AO71" s="60"/>
      <c r="AP71" s="60"/>
    </row>
    <row r="72" spans="1:42" x14ac:dyDescent="0.25">
      <c r="A72" s="60"/>
      <c r="B72" s="60"/>
      <c r="C72" s="67"/>
      <c r="D72" s="55"/>
      <c r="E72" s="60"/>
      <c r="U72" s="60"/>
      <c r="AD72" s="60"/>
      <c r="AE72" s="60"/>
      <c r="AF72" s="60"/>
      <c r="AG72" s="60"/>
      <c r="AH72" s="60"/>
      <c r="AI72" s="60"/>
      <c r="AJ72" s="60"/>
      <c r="AK72" s="60"/>
      <c r="AL72" s="60"/>
      <c r="AM72" s="60"/>
      <c r="AN72" s="60"/>
      <c r="AO72" s="60"/>
      <c r="AP72" s="60"/>
    </row>
    <row r="73" spans="1:42" x14ac:dyDescent="0.25">
      <c r="A73" s="60"/>
      <c r="B73" s="60"/>
      <c r="C73" s="67"/>
      <c r="D73" s="55"/>
      <c r="E73" s="60"/>
      <c r="U73" s="60"/>
      <c r="AD73" s="60"/>
      <c r="AE73" s="60"/>
      <c r="AF73" s="60"/>
      <c r="AG73" s="60"/>
      <c r="AH73" s="60"/>
      <c r="AI73" s="60"/>
      <c r="AJ73" s="60"/>
      <c r="AK73" s="60"/>
      <c r="AL73" s="60"/>
      <c r="AM73" s="60"/>
      <c r="AN73" s="60"/>
      <c r="AO73" s="60"/>
      <c r="AP73" s="60"/>
    </row>
    <row r="74" spans="1:42" x14ac:dyDescent="0.25">
      <c r="A74" s="60"/>
      <c r="B74" s="60"/>
      <c r="C74" s="67"/>
      <c r="D74" s="55"/>
      <c r="E74" s="60"/>
      <c r="U74" s="60"/>
      <c r="AD74" s="60"/>
      <c r="AE74" s="60"/>
      <c r="AF74" s="60"/>
      <c r="AG74" s="60"/>
      <c r="AH74" s="60"/>
      <c r="AI74" s="60"/>
      <c r="AJ74" s="60"/>
      <c r="AK74" s="60"/>
      <c r="AL74" s="60"/>
      <c r="AM74" s="60"/>
      <c r="AN74" s="60"/>
      <c r="AO74" s="60"/>
      <c r="AP74" s="60"/>
    </row>
    <row r="75" spans="1:42" x14ac:dyDescent="0.25">
      <c r="A75" s="60"/>
      <c r="B75" s="60"/>
      <c r="C75" s="67"/>
      <c r="D75" s="55"/>
      <c r="E75" s="60"/>
      <c r="U75" s="60"/>
      <c r="AD75" s="60"/>
      <c r="AE75" s="60"/>
      <c r="AF75" s="60"/>
      <c r="AG75" s="60"/>
      <c r="AH75" s="60"/>
      <c r="AI75" s="60"/>
      <c r="AJ75" s="60"/>
      <c r="AK75" s="60"/>
      <c r="AL75" s="60"/>
      <c r="AM75" s="60"/>
      <c r="AN75" s="60"/>
      <c r="AO75" s="60"/>
      <c r="AP75" s="60"/>
    </row>
    <row r="76" spans="1:42" x14ac:dyDescent="0.25">
      <c r="A76" s="60"/>
      <c r="B76" s="60"/>
      <c r="C76" s="67"/>
      <c r="D76" s="55"/>
      <c r="E76" s="60"/>
      <c r="U76" s="60"/>
      <c r="AD76" s="60"/>
      <c r="AE76" s="60"/>
      <c r="AF76" s="60"/>
      <c r="AG76" s="60"/>
      <c r="AH76" s="60"/>
      <c r="AI76" s="60"/>
      <c r="AJ76" s="60"/>
      <c r="AK76" s="60"/>
      <c r="AL76" s="60"/>
      <c r="AM76" s="60"/>
      <c r="AN76" s="60"/>
      <c r="AO76" s="60"/>
      <c r="AP76" s="60"/>
    </row>
    <row r="77" spans="1:42" x14ac:dyDescent="0.25">
      <c r="A77" s="60"/>
      <c r="B77" s="60"/>
      <c r="C77" s="67"/>
      <c r="D77" s="55"/>
      <c r="E77" s="60"/>
      <c r="U77" s="60"/>
      <c r="AD77" s="60"/>
      <c r="AE77" s="60"/>
      <c r="AF77" s="60"/>
      <c r="AG77" s="60"/>
      <c r="AH77" s="60"/>
      <c r="AI77" s="60"/>
      <c r="AJ77" s="60"/>
      <c r="AK77" s="60"/>
      <c r="AL77" s="60"/>
      <c r="AM77" s="60"/>
      <c r="AN77" s="60"/>
      <c r="AO77" s="60"/>
      <c r="AP77" s="60"/>
    </row>
    <row r="78" spans="1:42" x14ac:dyDescent="0.25">
      <c r="A78" s="60"/>
      <c r="B78" s="60"/>
      <c r="C78" s="67"/>
      <c r="D78" s="55"/>
      <c r="E78" s="60"/>
      <c r="U78" s="60"/>
      <c r="AD78" s="60"/>
      <c r="AE78" s="60"/>
      <c r="AF78" s="60"/>
      <c r="AG78" s="60"/>
      <c r="AH78" s="60"/>
      <c r="AI78" s="60"/>
      <c r="AJ78" s="60"/>
      <c r="AK78" s="60"/>
      <c r="AL78" s="60"/>
      <c r="AM78" s="60"/>
      <c r="AN78" s="60"/>
      <c r="AO78" s="60"/>
      <c r="AP78" s="60"/>
    </row>
    <row r="79" spans="1:42" x14ac:dyDescent="0.25">
      <c r="A79" s="60"/>
      <c r="B79" s="60"/>
      <c r="C79" s="67"/>
      <c r="D79" s="55"/>
      <c r="E79" s="60"/>
      <c r="U79" s="60"/>
      <c r="AD79" s="60"/>
      <c r="AE79" s="60"/>
      <c r="AF79" s="60"/>
      <c r="AG79" s="60"/>
      <c r="AH79" s="60"/>
      <c r="AI79" s="60"/>
      <c r="AJ79" s="60"/>
      <c r="AK79" s="60"/>
      <c r="AL79" s="60"/>
      <c r="AM79" s="60"/>
      <c r="AN79" s="60"/>
      <c r="AO79" s="60"/>
      <c r="AP79" s="60"/>
    </row>
    <row r="80" spans="1:42" x14ac:dyDescent="0.25">
      <c r="A80" s="60"/>
      <c r="B80" s="60"/>
      <c r="C80" s="67"/>
      <c r="D80" s="55"/>
      <c r="E80" s="60"/>
      <c r="U80" s="60"/>
      <c r="AD80" s="60"/>
      <c r="AE80" s="60"/>
      <c r="AF80" s="60"/>
      <c r="AG80" s="60"/>
      <c r="AH80" s="60"/>
      <c r="AI80" s="60"/>
      <c r="AJ80" s="60"/>
      <c r="AK80" s="60"/>
      <c r="AL80" s="60"/>
      <c r="AM80" s="60"/>
      <c r="AN80" s="60"/>
      <c r="AO80" s="60"/>
      <c r="AP80" s="60"/>
    </row>
    <row r="81" spans="1:42" x14ac:dyDescent="0.25">
      <c r="A81" s="60"/>
      <c r="B81" s="60"/>
      <c r="C81" s="67"/>
      <c r="D81" s="55"/>
      <c r="E81" s="60"/>
      <c r="U81" s="60"/>
      <c r="AD81" s="60"/>
      <c r="AE81" s="60"/>
      <c r="AF81" s="60"/>
      <c r="AG81" s="60"/>
      <c r="AH81" s="60"/>
      <c r="AI81" s="60"/>
      <c r="AJ81" s="60"/>
      <c r="AK81" s="60"/>
      <c r="AL81" s="60"/>
      <c r="AM81" s="60"/>
      <c r="AN81" s="60"/>
      <c r="AO81" s="60"/>
      <c r="AP81" s="60"/>
    </row>
    <row r="82" spans="1:42" x14ac:dyDescent="0.25">
      <c r="A82" s="60"/>
      <c r="B82" s="60"/>
      <c r="C82" s="67"/>
      <c r="D82" s="55"/>
      <c r="E82" s="60"/>
      <c r="U82" s="60"/>
      <c r="AD82" s="60"/>
      <c r="AE82" s="60"/>
      <c r="AF82" s="60"/>
      <c r="AG82" s="60"/>
      <c r="AH82" s="60"/>
      <c r="AI82" s="60"/>
      <c r="AJ82" s="60"/>
      <c r="AK82" s="60"/>
      <c r="AL82" s="60"/>
      <c r="AM82" s="60"/>
      <c r="AN82" s="60"/>
      <c r="AO82" s="60"/>
      <c r="AP82" s="60"/>
    </row>
    <row r="83" spans="1:42" x14ac:dyDescent="0.25">
      <c r="A83" s="60"/>
      <c r="B83" s="60"/>
      <c r="C83" s="67"/>
      <c r="D83" s="55"/>
      <c r="E83" s="60"/>
      <c r="U83" s="60"/>
      <c r="AD83" s="60"/>
      <c r="AE83" s="60"/>
      <c r="AF83" s="60"/>
      <c r="AG83" s="60"/>
      <c r="AH83" s="60"/>
      <c r="AI83" s="60"/>
      <c r="AJ83" s="60"/>
      <c r="AK83" s="60"/>
      <c r="AL83" s="60"/>
      <c r="AM83" s="60"/>
      <c r="AN83" s="60"/>
      <c r="AO83" s="60"/>
      <c r="AP83" s="60"/>
    </row>
    <row r="84" spans="1:42" x14ac:dyDescent="0.25">
      <c r="A84" s="60"/>
      <c r="B84" s="60"/>
      <c r="C84" s="67"/>
      <c r="D84" s="55"/>
      <c r="E84" s="60"/>
      <c r="U84" s="60"/>
      <c r="AD84" s="60"/>
      <c r="AE84" s="60"/>
      <c r="AF84" s="60"/>
      <c r="AG84" s="60"/>
      <c r="AH84" s="60"/>
      <c r="AI84" s="60"/>
      <c r="AJ84" s="60"/>
      <c r="AK84" s="60"/>
      <c r="AL84" s="60"/>
      <c r="AM84" s="60"/>
      <c r="AN84" s="60"/>
      <c r="AO84" s="60"/>
      <c r="AP84" s="60"/>
    </row>
    <row r="85" spans="1:42" x14ac:dyDescent="0.25">
      <c r="A85" s="60"/>
      <c r="B85" s="60"/>
      <c r="C85" s="67"/>
      <c r="D85" s="55"/>
      <c r="E85" s="60"/>
      <c r="U85" s="60"/>
      <c r="AD85" s="60"/>
      <c r="AE85" s="60"/>
      <c r="AF85" s="60"/>
      <c r="AG85" s="60"/>
      <c r="AH85" s="60"/>
      <c r="AI85" s="60"/>
      <c r="AJ85" s="60"/>
      <c r="AK85" s="60"/>
      <c r="AL85" s="60"/>
      <c r="AM85" s="60"/>
      <c r="AN85" s="60"/>
      <c r="AO85" s="60"/>
      <c r="AP85" s="60"/>
    </row>
    <row r="86" spans="1:42" x14ac:dyDescent="0.25">
      <c r="A86" s="60"/>
      <c r="B86" s="60"/>
      <c r="C86" s="67"/>
      <c r="D86" s="55"/>
      <c r="E86" s="60"/>
      <c r="U86" s="60"/>
      <c r="AD86" s="60"/>
      <c r="AE86" s="60"/>
      <c r="AF86" s="60"/>
      <c r="AG86" s="60"/>
      <c r="AH86" s="60"/>
      <c r="AI86" s="60"/>
      <c r="AJ86" s="60"/>
      <c r="AK86" s="60"/>
      <c r="AL86" s="60"/>
      <c r="AM86" s="60"/>
      <c r="AN86" s="60"/>
      <c r="AO86" s="60"/>
      <c r="AP86" s="60"/>
    </row>
    <row r="87" spans="1:42" x14ac:dyDescent="0.25">
      <c r="A87" s="60"/>
      <c r="B87" s="60"/>
      <c r="C87" s="67"/>
      <c r="D87" s="55"/>
      <c r="E87" s="60"/>
      <c r="U87" s="60"/>
      <c r="AD87" s="60"/>
      <c r="AE87" s="60"/>
      <c r="AF87" s="60"/>
      <c r="AG87" s="60"/>
      <c r="AH87" s="60"/>
      <c r="AI87" s="60"/>
      <c r="AJ87" s="60"/>
      <c r="AK87" s="60"/>
      <c r="AL87" s="60"/>
      <c r="AM87" s="60"/>
      <c r="AN87" s="60"/>
      <c r="AO87" s="60"/>
      <c r="AP87" s="60"/>
    </row>
    <row r="88" spans="1:42" x14ac:dyDescent="0.25">
      <c r="A88" s="60"/>
      <c r="B88" s="60"/>
      <c r="C88" s="67"/>
      <c r="D88" s="55"/>
      <c r="E88" s="60"/>
      <c r="U88" s="60"/>
      <c r="AD88" s="60"/>
      <c r="AE88" s="60"/>
      <c r="AF88" s="60"/>
      <c r="AG88" s="60"/>
      <c r="AH88" s="60"/>
      <c r="AI88" s="60"/>
      <c r="AJ88" s="60"/>
      <c r="AK88" s="60"/>
      <c r="AL88" s="60"/>
      <c r="AM88" s="60"/>
      <c r="AN88" s="60"/>
      <c r="AO88" s="60"/>
      <c r="AP88" s="60"/>
    </row>
    <row r="89" spans="1:42" x14ac:dyDescent="0.25">
      <c r="A89" s="60"/>
      <c r="B89" s="60"/>
      <c r="C89" s="67"/>
      <c r="D89" s="55"/>
      <c r="E89" s="60"/>
      <c r="U89" s="60"/>
      <c r="AD89" s="60"/>
      <c r="AE89" s="60"/>
      <c r="AF89" s="60"/>
      <c r="AG89" s="60"/>
      <c r="AH89" s="60"/>
      <c r="AI89" s="60"/>
      <c r="AJ89" s="60"/>
      <c r="AK89" s="60"/>
      <c r="AL89" s="60"/>
      <c r="AM89" s="60"/>
      <c r="AN89" s="60"/>
      <c r="AO89" s="60"/>
      <c r="AP89" s="60"/>
    </row>
    <row r="90" spans="1:42" x14ac:dyDescent="0.25">
      <c r="A90" s="60"/>
      <c r="B90" s="60"/>
      <c r="C90" s="67"/>
      <c r="D90" s="55"/>
      <c r="E90" s="60"/>
      <c r="U90" s="60"/>
      <c r="AD90" s="60"/>
      <c r="AE90" s="60"/>
      <c r="AF90" s="60"/>
      <c r="AG90" s="60"/>
      <c r="AH90" s="60"/>
      <c r="AI90" s="60"/>
      <c r="AJ90" s="60"/>
      <c r="AK90" s="60"/>
      <c r="AL90" s="60"/>
      <c r="AM90" s="60"/>
      <c r="AN90" s="60"/>
      <c r="AO90" s="60"/>
      <c r="AP90" s="60"/>
    </row>
    <row r="91" spans="1:42" x14ac:dyDescent="0.25">
      <c r="A91" s="60"/>
      <c r="B91" s="60"/>
      <c r="C91" s="67"/>
      <c r="D91" s="55"/>
      <c r="E91" s="60"/>
      <c r="U91" s="60"/>
      <c r="AD91" s="60"/>
      <c r="AE91" s="60"/>
      <c r="AF91" s="60"/>
      <c r="AG91" s="60"/>
      <c r="AH91" s="60"/>
      <c r="AI91" s="60"/>
      <c r="AJ91" s="60"/>
      <c r="AK91" s="60"/>
      <c r="AL91" s="60"/>
      <c r="AM91" s="60"/>
      <c r="AN91" s="60"/>
      <c r="AO91" s="60"/>
      <c r="AP91" s="60"/>
    </row>
    <row r="92" spans="1:42" x14ac:dyDescent="0.25">
      <c r="A92" s="60"/>
      <c r="B92" s="60"/>
      <c r="C92" s="67"/>
      <c r="D92" s="55"/>
      <c r="E92" s="60"/>
      <c r="U92" s="60"/>
      <c r="AD92" s="60"/>
      <c r="AE92" s="60"/>
      <c r="AF92" s="60"/>
      <c r="AG92" s="60"/>
      <c r="AH92" s="60"/>
      <c r="AI92" s="60"/>
      <c r="AJ92" s="60"/>
      <c r="AK92" s="60"/>
      <c r="AL92" s="60"/>
      <c r="AM92" s="60"/>
      <c r="AN92" s="60"/>
      <c r="AO92" s="60"/>
      <c r="AP92" s="60"/>
    </row>
    <row r="93" spans="1:42" x14ac:dyDescent="0.25">
      <c r="A93" s="60"/>
      <c r="B93" s="60"/>
      <c r="C93" s="67"/>
      <c r="D93" s="55"/>
      <c r="E93" s="60"/>
      <c r="U93" s="60"/>
      <c r="AD93" s="60"/>
      <c r="AE93" s="60"/>
      <c r="AF93" s="60"/>
      <c r="AG93" s="60"/>
      <c r="AH93" s="60"/>
      <c r="AI93" s="60"/>
      <c r="AJ93" s="60"/>
      <c r="AK93" s="60"/>
      <c r="AL93" s="60"/>
      <c r="AM93" s="60"/>
      <c r="AN93" s="60"/>
      <c r="AO93" s="60"/>
      <c r="AP93" s="60"/>
    </row>
    <row r="94" spans="1:42" x14ac:dyDescent="0.25">
      <c r="A94" s="60"/>
      <c r="B94" s="60"/>
      <c r="C94" s="67"/>
      <c r="D94" s="55"/>
      <c r="E94" s="60"/>
      <c r="U94" s="60"/>
      <c r="AD94" s="60"/>
      <c r="AE94" s="60"/>
      <c r="AF94" s="60"/>
      <c r="AG94" s="60"/>
      <c r="AH94" s="60"/>
      <c r="AI94" s="60"/>
      <c r="AJ94" s="60"/>
      <c r="AK94" s="60"/>
      <c r="AL94" s="60"/>
      <c r="AM94" s="60"/>
      <c r="AN94" s="60"/>
      <c r="AO94" s="60"/>
      <c r="AP94" s="60"/>
    </row>
    <row r="95" spans="1:42" x14ac:dyDescent="0.25">
      <c r="A95" s="60"/>
      <c r="B95" s="60"/>
      <c r="C95" s="67"/>
      <c r="D95" s="55"/>
      <c r="E95" s="60"/>
      <c r="U95" s="60"/>
      <c r="AD95" s="60"/>
      <c r="AE95" s="60"/>
      <c r="AF95" s="60"/>
      <c r="AG95" s="60"/>
      <c r="AH95" s="60"/>
      <c r="AI95" s="60"/>
      <c r="AJ95" s="60"/>
      <c r="AK95" s="60"/>
      <c r="AL95" s="60"/>
      <c r="AM95" s="60"/>
      <c r="AN95" s="60"/>
      <c r="AO95" s="60"/>
      <c r="AP95" s="60"/>
    </row>
    <row r="96" spans="1:42" x14ac:dyDescent="0.25">
      <c r="A96" s="60"/>
      <c r="B96" s="60"/>
      <c r="C96" s="67"/>
      <c r="D96" s="55"/>
      <c r="E96" s="60"/>
      <c r="U96" s="60"/>
      <c r="AD96" s="60"/>
      <c r="AE96" s="60"/>
      <c r="AF96" s="60"/>
      <c r="AG96" s="60"/>
      <c r="AH96" s="60"/>
      <c r="AI96" s="60"/>
      <c r="AJ96" s="60"/>
      <c r="AK96" s="60"/>
      <c r="AL96" s="60"/>
      <c r="AM96" s="60"/>
      <c r="AN96" s="60"/>
      <c r="AO96" s="60"/>
      <c r="AP96" s="60"/>
    </row>
    <row r="97" spans="1:42" x14ac:dyDescent="0.25">
      <c r="A97" s="60"/>
      <c r="B97" s="60"/>
      <c r="C97" s="67"/>
      <c r="D97" s="55"/>
      <c r="E97" s="60"/>
      <c r="U97" s="60"/>
      <c r="AD97" s="60"/>
      <c r="AE97" s="60"/>
      <c r="AF97" s="60"/>
      <c r="AG97" s="60"/>
      <c r="AH97" s="60"/>
      <c r="AI97" s="60"/>
      <c r="AJ97" s="60"/>
      <c r="AK97" s="60"/>
      <c r="AL97" s="60"/>
      <c r="AM97" s="60"/>
      <c r="AN97" s="60"/>
      <c r="AO97" s="60"/>
      <c r="AP97" s="60"/>
    </row>
    <row r="98" spans="1:42" x14ac:dyDescent="0.25">
      <c r="A98" s="60"/>
      <c r="B98" s="60"/>
      <c r="C98" s="67"/>
      <c r="D98" s="55"/>
      <c r="E98" s="60"/>
      <c r="U98" s="60"/>
      <c r="AD98" s="60"/>
      <c r="AE98" s="60"/>
      <c r="AF98" s="60"/>
      <c r="AG98" s="60"/>
      <c r="AH98" s="60"/>
      <c r="AI98" s="60"/>
      <c r="AJ98" s="60"/>
      <c r="AK98" s="60"/>
      <c r="AL98" s="60"/>
      <c r="AM98" s="60"/>
      <c r="AN98" s="60"/>
      <c r="AO98" s="60"/>
      <c r="AP98" s="60"/>
    </row>
    <row r="99" spans="1:42" x14ac:dyDescent="0.25">
      <c r="A99" s="60"/>
      <c r="B99" s="60"/>
      <c r="C99" s="67"/>
      <c r="D99" s="55"/>
      <c r="E99" s="60"/>
      <c r="U99" s="60"/>
      <c r="AD99" s="60"/>
      <c r="AE99" s="60"/>
      <c r="AF99" s="60"/>
      <c r="AG99" s="60"/>
      <c r="AH99" s="60"/>
      <c r="AI99" s="60"/>
      <c r="AJ99" s="60"/>
      <c r="AK99" s="60"/>
      <c r="AL99" s="60"/>
      <c r="AM99" s="60"/>
      <c r="AN99" s="60"/>
      <c r="AO99" s="60"/>
      <c r="AP99" s="60"/>
    </row>
    <row r="100" spans="1:42" x14ac:dyDescent="0.25">
      <c r="A100" s="60"/>
      <c r="B100" s="60"/>
      <c r="C100" s="67"/>
      <c r="D100" s="55"/>
      <c r="E100" s="60"/>
      <c r="U100" s="60"/>
      <c r="AD100" s="60"/>
      <c r="AE100" s="60"/>
      <c r="AF100" s="60"/>
      <c r="AG100" s="60"/>
      <c r="AH100" s="60"/>
      <c r="AI100" s="60"/>
      <c r="AJ100" s="60"/>
      <c r="AK100" s="60"/>
      <c r="AL100" s="60"/>
      <c r="AM100" s="60"/>
      <c r="AN100" s="60"/>
      <c r="AO100" s="60"/>
      <c r="AP100" s="60"/>
    </row>
    <row r="101" spans="1:42" x14ac:dyDescent="0.25">
      <c r="A101" s="60"/>
      <c r="B101" s="60"/>
      <c r="C101" s="67"/>
      <c r="D101" s="55"/>
      <c r="E101" s="60"/>
      <c r="U101" s="60"/>
      <c r="AD101" s="60"/>
      <c r="AE101" s="60"/>
      <c r="AF101" s="60"/>
      <c r="AG101" s="60"/>
      <c r="AH101" s="60"/>
      <c r="AI101" s="60"/>
      <c r="AJ101" s="60"/>
      <c r="AK101" s="60"/>
      <c r="AL101" s="60"/>
      <c r="AM101" s="60"/>
      <c r="AN101" s="60"/>
      <c r="AO101" s="60"/>
      <c r="AP101" s="60"/>
    </row>
    <row r="102" spans="1:42" x14ac:dyDescent="0.25">
      <c r="A102" s="60"/>
      <c r="B102" s="60"/>
      <c r="C102" s="67"/>
      <c r="D102" s="55"/>
      <c r="E102" s="60"/>
      <c r="U102" s="60"/>
      <c r="AD102" s="60"/>
      <c r="AE102" s="60"/>
      <c r="AF102" s="60"/>
      <c r="AG102" s="60"/>
      <c r="AH102" s="60"/>
      <c r="AI102" s="60"/>
      <c r="AJ102" s="60"/>
      <c r="AK102" s="60"/>
      <c r="AL102" s="60"/>
      <c r="AM102" s="60"/>
      <c r="AN102" s="60"/>
      <c r="AO102" s="60"/>
      <c r="AP102" s="60"/>
    </row>
    <row r="103" spans="1:42" x14ac:dyDescent="0.25">
      <c r="A103" s="60"/>
      <c r="B103" s="60"/>
      <c r="C103" s="67"/>
      <c r="D103" s="55"/>
      <c r="E103" s="60"/>
      <c r="U103" s="60"/>
      <c r="AD103" s="60"/>
      <c r="AE103" s="60"/>
      <c r="AF103" s="60"/>
      <c r="AG103" s="60"/>
      <c r="AH103" s="60"/>
      <c r="AI103" s="60"/>
      <c r="AJ103" s="60"/>
      <c r="AK103" s="60"/>
      <c r="AL103" s="60"/>
      <c r="AM103" s="60"/>
      <c r="AN103" s="60"/>
      <c r="AO103" s="60"/>
      <c r="AP103" s="60"/>
    </row>
    <row r="104" spans="1:42" x14ac:dyDescent="0.25">
      <c r="A104" s="60"/>
      <c r="B104" s="60"/>
      <c r="C104" s="67"/>
      <c r="D104" s="55"/>
      <c r="E104" s="60"/>
      <c r="U104" s="60"/>
      <c r="AD104" s="60"/>
      <c r="AE104" s="60"/>
      <c r="AF104" s="60"/>
      <c r="AG104" s="60"/>
      <c r="AH104" s="60"/>
      <c r="AI104" s="60"/>
      <c r="AJ104" s="60"/>
      <c r="AK104" s="60"/>
      <c r="AL104" s="60"/>
      <c r="AM104" s="60"/>
      <c r="AN104" s="60"/>
      <c r="AO104" s="60"/>
      <c r="AP104" s="60"/>
    </row>
    <row r="105" spans="1:42" x14ac:dyDescent="0.25">
      <c r="A105" s="60"/>
      <c r="B105" s="60"/>
      <c r="C105" s="67"/>
      <c r="D105" s="55"/>
      <c r="E105" s="60"/>
      <c r="U105" s="60"/>
      <c r="AD105" s="60"/>
      <c r="AE105" s="60"/>
      <c r="AF105" s="60"/>
      <c r="AG105" s="60"/>
      <c r="AH105" s="60"/>
      <c r="AI105" s="60"/>
      <c r="AJ105" s="60"/>
      <c r="AK105" s="60"/>
      <c r="AL105" s="60"/>
      <c r="AM105" s="60"/>
      <c r="AN105" s="60"/>
      <c r="AO105" s="60"/>
      <c r="AP105" s="60"/>
    </row>
    <row r="106" spans="1:42" x14ac:dyDescent="0.25">
      <c r="A106" s="60"/>
      <c r="B106" s="60"/>
      <c r="C106" s="67"/>
      <c r="D106" s="55"/>
      <c r="E106" s="60"/>
      <c r="U106" s="60"/>
      <c r="AD106" s="60"/>
      <c r="AE106" s="60"/>
      <c r="AF106" s="60"/>
      <c r="AG106" s="60"/>
      <c r="AH106" s="60"/>
      <c r="AI106" s="60"/>
      <c r="AJ106" s="60"/>
      <c r="AK106" s="60"/>
      <c r="AL106" s="60"/>
      <c r="AM106" s="60"/>
      <c r="AN106" s="60"/>
      <c r="AO106" s="60"/>
      <c r="AP106" s="60"/>
    </row>
    <row r="107" spans="1:42" x14ac:dyDescent="0.25">
      <c r="A107" s="60"/>
      <c r="B107" s="60"/>
      <c r="C107" s="67"/>
      <c r="D107" s="55"/>
      <c r="E107" s="60"/>
      <c r="U107" s="60"/>
      <c r="AD107" s="60"/>
      <c r="AE107" s="60"/>
      <c r="AF107" s="60"/>
      <c r="AG107" s="60"/>
      <c r="AH107" s="60"/>
      <c r="AI107" s="60"/>
      <c r="AJ107" s="60"/>
      <c r="AK107" s="60"/>
      <c r="AL107" s="60"/>
      <c r="AM107" s="60"/>
      <c r="AN107" s="60"/>
      <c r="AO107" s="60"/>
      <c r="AP107" s="60"/>
    </row>
    <row r="108" spans="1:42" x14ac:dyDescent="0.25">
      <c r="A108" s="60"/>
      <c r="B108" s="60"/>
      <c r="C108" s="67"/>
      <c r="D108" s="55"/>
      <c r="E108" s="60"/>
      <c r="U108" s="60"/>
      <c r="AD108" s="60"/>
      <c r="AE108" s="60"/>
      <c r="AF108" s="60"/>
      <c r="AG108" s="60"/>
      <c r="AH108" s="60"/>
      <c r="AI108" s="60"/>
      <c r="AJ108" s="60"/>
      <c r="AK108" s="60"/>
      <c r="AL108" s="60"/>
      <c r="AM108" s="60"/>
      <c r="AN108" s="60"/>
      <c r="AO108" s="60"/>
      <c r="AP108" s="60"/>
    </row>
    <row r="109" spans="1:42" x14ac:dyDescent="0.25">
      <c r="A109" s="60"/>
      <c r="B109" s="60"/>
      <c r="C109" s="67"/>
      <c r="D109" s="55"/>
      <c r="E109" s="60"/>
      <c r="U109" s="60"/>
      <c r="AD109" s="60"/>
      <c r="AE109" s="60"/>
      <c r="AF109" s="60"/>
      <c r="AG109" s="60"/>
      <c r="AH109" s="60"/>
      <c r="AI109" s="60"/>
      <c r="AJ109" s="60"/>
      <c r="AK109" s="60"/>
      <c r="AL109" s="60"/>
      <c r="AM109" s="60"/>
      <c r="AN109" s="60"/>
      <c r="AO109" s="60"/>
      <c r="AP109" s="60"/>
    </row>
    <row r="110" spans="1:42" x14ac:dyDescent="0.25">
      <c r="A110" s="60"/>
      <c r="B110" s="60"/>
      <c r="C110" s="67"/>
      <c r="D110" s="55"/>
      <c r="E110" s="60"/>
      <c r="U110" s="60"/>
      <c r="AD110" s="60"/>
      <c r="AE110" s="60"/>
      <c r="AF110" s="60"/>
      <c r="AG110" s="60"/>
      <c r="AH110" s="60"/>
      <c r="AI110" s="60"/>
      <c r="AJ110" s="60"/>
      <c r="AK110" s="60"/>
      <c r="AL110" s="60"/>
      <c r="AM110" s="60"/>
      <c r="AN110" s="60"/>
      <c r="AO110" s="60"/>
      <c r="AP110" s="60"/>
    </row>
    <row r="111" spans="1:42" x14ac:dyDescent="0.25">
      <c r="A111" s="60"/>
      <c r="B111" s="60"/>
      <c r="C111" s="67"/>
      <c r="D111" s="55"/>
      <c r="E111" s="60"/>
      <c r="U111" s="60"/>
      <c r="AD111" s="60"/>
      <c r="AE111" s="60"/>
      <c r="AF111" s="60"/>
      <c r="AG111" s="60"/>
      <c r="AH111" s="60"/>
      <c r="AI111" s="60"/>
      <c r="AJ111" s="60"/>
      <c r="AK111" s="60"/>
      <c r="AL111" s="60"/>
      <c r="AM111" s="60"/>
      <c r="AN111" s="60"/>
      <c r="AO111" s="60"/>
      <c r="AP111" s="60"/>
    </row>
    <row r="112" spans="1:42" x14ac:dyDescent="0.25">
      <c r="A112" s="60"/>
      <c r="B112" s="60"/>
      <c r="C112" s="67"/>
      <c r="D112" s="55"/>
      <c r="E112" s="60"/>
      <c r="U112" s="60"/>
      <c r="AD112" s="60"/>
      <c r="AE112" s="60"/>
      <c r="AF112" s="60"/>
      <c r="AG112" s="60"/>
      <c r="AH112" s="60"/>
      <c r="AI112" s="60"/>
      <c r="AJ112" s="60"/>
      <c r="AK112" s="60"/>
      <c r="AL112" s="60"/>
      <c r="AM112" s="60"/>
      <c r="AN112" s="60"/>
      <c r="AO112" s="60"/>
      <c r="AP112" s="60"/>
    </row>
    <row r="113" spans="1:42" x14ac:dyDescent="0.25">
      <c r="A113" s="60"/>
      <c r="B113" s="60"/>
      <c r="C113" s="67"/>
      <c r="D113" s="55"/>
      <c r="E113" s="60"/>
      <c r="U113" s="60"/>
      <c r="AD113" s="60"/>
      <c r="AE113" s="60"/>
      <c r="AF113" s="60"/>
      <c r="AG113" s="60"/>
      <c r="AH113" s="60"/>
      <c r="AI113" s="60"/>
      <c r="AJ113" s="60"/>
      <c r="AK113" s="60"/>
      <c r="AL113" s="60"/>
      <c r="AM113" s="60"/>
      <c r="AN113" s="60"/>
      <c r="AO113" s="60"/>
      <c r="AP113" s="60"/>
    </row>
    <row r="114" spans="1:42" x14ac:dyDescent="0.25">
      <c r="B114" s="60"/>
      <c r="C114" s="67"/>
      <c r="D114" s="55"/>
      <c r="E114" s="60"/>
      <c r="U114" s="60"/>
      <c r="AD114" s="60"/>
      <c r="AE114" s="60"/>
      <c r="AF114" s="60"/>
      <c r="AG114" s="60"/>
      <c r="AH114" s="60"/>
      <c r="AI114" s="60"/>
      <c r="AJ114" s="60"/>
      <c r="AK114" s="60"/>
      <c r="AL114" s="60"/>
      <c r="AM114" s="60"/>
      <c r="AN114" s="60"/>
      <c r="AO114" s="60"/>
      <c r="AP114" s="60"/>
    </row>
    <row r="115" spans="1:42" x14ac:dyDescent="0.25">
      <c r="B115" s="60"/>
      <c r="C115" s="67"/>
      <c r="D115" s="55"/>
      <c r="E115" s="60"/>
      <c r="AD115" s="60"/>
      <c r="AE115" s="60"/>
      <c r="AF115" s="60"/>
      <c r="AG115" s="60"/>
      <c r="AH115" s="60"/>
      <c r="AI115" s="60"/>
      <c r="AJ115" s="60"/>
      <c r="AK115" s="60"/>
      <c r="AL115" s="60"/>
      <c r="AM115" s="60"/>
      <c r="AN115" s="60"/>
      <c r="AO115" s="60"/>
      <c r="AP115" s="60"/>
    </row>
    <row r="116" spans="1:42" x14ac:dyDescent="0.25">
      <c r="B116" s="60"/>
      <c r="C116" s="67"/>
      <c r="D116" s="55"/>
      <c r="E116" s="60"/>
      <c r="AJ116" s="60"/>
      <c r="AK116" s="60"/>
      <c r="AL116" s="60"/>
      <c r="AM116" s="60"/>
      <c r="AN116" s="60"/>
      <c r="AO116" s="60"/>
      <c r="AP116" s="60"/>
    </row>
    <row r="117" spans="1:42" x14ac:dyDescent="0.25">
      <c r="B117" s="60"/>
      <c r="C117" s="67"/>
      <c r="D117" s="55"/>
      <c r="E117" s="60"/>
    </row>
    <row r="118" spans="1:42" x14ac:dyDescent="0.25">
      <c r="B118" s="60"/>
      <c r="C118" s="67"/>
      <c r="D118" s="55"/>
      <c r="E118" s="60"/>
    </row>
    <row r="119" spans="1:42" x14ac:dyDescent="0.25">
      <c r="B119" s="60"/>
      <c r="C119" s="67"/>
      <c r="D119" s="55"/>
      <c r="E119" s="60"/>
    </row>
    <row r="120" spans="1:42" x14ac:dyDescent="0.25">
      <c r="B120" s="60"/>
      <c r="C120" s="67"/>
      <c r="D120" s="55"/>
      <c r="E120" s="60"/>
    </row>
    <row r="121" spans="1:42" x14ac:dyDescent="0.25">
      <c r="B121" s="60"/>
      <c r="C121" s="67"/>
      <c r="D121" s="55"/>
      <c r="E121" s="60"/>
    </row>
    <row r="122" spans="1:42" x14ac:dyDescent="0.25">
      <c r="B122" s="60"/>
      <c r="C122" s="67"/>
      <c r="D122" s="55"/>
      <c r="E122" s="60"/>
    </row>
    <row r="123" spans="1:42" x14ac:dyDescent="0.25">
      <c r="B123" s="60"/>
      <c r="C123" s="67"/>
      <c r="D123" s="55"/>
      <c r="E123" s="60"/>
    </row>
    <row r="124" spans="1:42" x14ac:dyDescent="0.25">
      <c r="B124" s="60"/>
      <c r="C124" s="67"/>
      <c r="D124" s="55"/>
      <c r="E124" s="60"/>
    </row>
    <row r="125" spans="1:42" x14ac:dyDescent="0.25">
      <c r="B125" s="60"/>
      <c r="C125" s="67"/>
      <c r="D125" s="55"/>
      <c r="E125" s="60"/>
    </row>
    <row r="126" spans="1:42" x14ac:dyDescent="0.25">
      <c r="B126" s="60"/>
      <c r="C126" s="67"/>
      <c r="D126" s="55"/>
      <c r="E126" s="60"/>
    </row>
    <row r="127" spans="1:42" x14ac:dyDescent="0.25">
      <c r="B127" s="60"/>
      <c r="C127" s="67"/>
      <c r="D127" s="55"/>
      <c r="E127" s="60"/>
    </row>
    <row r="128" spans="1:42"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row r="186" spans="2:5" x14ac:dyDescent="0.25">
      <c r="B186" s="60"/>
      <c r="C186" s="67"/>
      <c r="D186" s="55"/>
      <c r="E186" s="60"/>
    </row>
    <row r="187" spans="2:5" x14ac:dyDescent="0.25">
      <c r="B187" s="60"/>
      <c r="C187" s="67"/>
      <c r="D187" s="55"/>
      <c r="E187" s="60"/>
    </row>
    <row r="188" spans="2:5" x14ac:dyDescent="0.25">
      <c r="B188" s="60"/>
      <c r="C188" s="67"/>
      <c r="D188" s="55"/>
      <c r="E188" s="60"/>
    </row>
    <row r="189" spans="2:5" x14ac:dyDescent="0.25">
      <c r="B189" s="60"/>
      <c r="C189" s="67"/>
      <c r="D189" s="55"/>
      <c r="E189" s="60"/>
    </row>
    <row r="190" spans="2:5" x14ac:dyDescent="0.25">
      <c r="B190" s="60"/>
      <c r="C190" s="67"/>
      <c r="D190" s="55"/>
      <c r="E190" s="60"/>
    </row>
  </sheetData>
  <mergeCells count="1">
    <mergeCell ref="V16:X16"/>
  </mergeCells>
  <pageMargins left="0.7" right="0.7" top="0.78740157499999996" bottom="0.78740157499999996"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5E08-CBE6-4C79-ADD4-6BB6509C6DA5}">
  <sheetPr>
    <tabColor theme="5"/>
    <pageSetUpPr fitToPage="1"/>
  </sheetPr>
  <dimension ref="B1:BC191"/>
  <sheetViews>
    <sheetView showGridLines="0" zoomScaleNormal="100"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25.75" style="4" customWidth="1"/>
    <col min="6" max="6" width="15.625" style="4" customWidth="1"/>
    <col min="7" max="7" width="11.25" style="4"/>
    <col min="8" max="8" width="19.25" style="4" customWidth="1"/>
    <col min="9" max="18" width="12.625" style="4" customWidth="1"/>
    <col min="19" max="19" width="11.25" style="4"/>
    <col min="20" max="20" width="19.25" style="4" customWidth="1"/>
    <col min="21" max="21" width="17.75" style="4" customWidth="1"/>
    <col min="22" max="22" width="18" style="4" customWidth="1"/>
    <col min="23" max="26" width="11" style="60" hidden="1" customWidth="1"/>
    <col min="27" max="27" width="6.75" style="60" customWidth="1"/>
    <col min="28" max="28" width="33.625" style="4" customWidth="1"/>
    <col min="29" max="29" width="18" style="4" customWidth="1"/>
    <col min="30" max="30" width="18.25" style="4" customWidth="1"/>
    <col min="31" max="32" width="11.25" style="4"/>
    <col min="33" max="33" width="17.75" style="4" customWidth="1"/>
    <col min="34" max="41" width="13.625" style="4" customWidth="1"/>
    <col min="42" max="16384" width="11.25" style="4"/>
  </cols>
  <sheetData>
    <row r="1" spans="2:55" ht="16.5" thickBot="1" x14ac:dyDescent="0.3">
      <c r="C1" s="912"/>
    </row>
    <row r="2" spans="2:55" ht="18" customHeight="1" thickBot="1" x14ac:dyDescent="0.3">
      <c r="B2" s="190" t="s">
        <v>14</v>
      </c>
      <c r="C2" s="189">
        <v>2021</v>
      </c>
      <c r="D2" s="189">
        <v>2022</v>
      </c>
      <c r="E2" s="13"/>
      <c r="F2" s="14"/>
      <c r="G2" s="60"/>
      <c r="S2" s="60"/>
      <c r="AB2" s="60"/>
      <c r="AC2" s="60"/>
      <c r="AD2" s="60"/>
      <c r="AE2" s="60"/>
      <c r="AF2" s="60"/>
      <c r="AG2" s="60"/>
      <c r="AH2" s="60"/>
      <c r="AI2" s="60"/>
      <c r="AJ2" s="60"/>
      <c r="AK2" s="60"/>
      <c r="AL2" s="60"/>
      <c r="AM2" s="60"/>
      <c r="AN2" s="60"/>
      <c r="AO2" s="60"/>
      <c r="AP2" s="60"/>
      <c r="AQ2" s="60"/>
      <c r="AR2" s="60"/>
      <c r="AS2" s="60"/>
      <c r="AT2" s="60"/>
      <c r="AU2" s="60"/>
    </row>
    <row r="3" spans="2:55" ht="18" customHeight="1" x14ac:dyDescent="0.25">
      <c r="B3" s="500" t="s">
        <v>8</v>
      </c>
      <c r="C3" s="52">
        <v>14.899999999999999</v>
      </c>
      <c r="D3" s="52">
        <v>11.2</v>
      </c>
      <c r="E3" s="12"/>
      <c r="F3" s="60"/>
      <c r="G3" s="60"/>
      <c r="H3" s="60"/>
      <c r="I3" s="60"/>
      <c r="J3" s="60"/>
      <c r="K3" s="60"/>
      <c r="L3" s="60"/>
      <c r="M3" s="60"/>
      <c r="S3" s="60"/>
      <c r="AB3" s="60"/>
      <c r="AC3" s="60"/>
      <c r="AD3" s="60"/>
      <c r="AE3" s="60"/>
      <c r="AF3" s="60"/>
      <c r="AG3" s="60"/>
      <c r="AH3" s="60"/>
      <c r="AI3" s="60"/>
      <c r="AJ3" s="60"/>
      <c r="AK3" s="60"/>
      <c r="AL3" s="60"/>
      <c r="AM3" s="60"/>
      <c r="AN3" s="60"/>
      <c r="AO3" s="60"/>
      <c r="AP3" s="60"/>
      <c r="AQ3" s="60"/>
      <c r="AR3" s="60"/>
      <c r="AS3" s="60"/>
      <c r="AT3" s="60"/>
      <c r="AU3" s="60"/>
    </row>
    <row r="4" spans="2:55" ht="18" customHeight="1" x14ac:dyDescent="0.25">
      <c r="B4" s="755" t="s">
        <v>337</v>
      </c>
      <c r="C4" s="42">
        <v>1.139678</v>
      </c>
      <c r="D4" s="42">
        <v>1.1399999999999999</v>
      </c>
      <c r="E4" s="182"/>
      <c r="F4" s="60"/>
      <c r="G4" s="1025"/>
      <c r="H4" s="1025"/>
      <c r="I4" s="1025"/>
      <c r="J4" s="1025"/>
      <c r="K4" s="1025"/>
      <c r="L4" s="1025"/>
      <c r="M4" s="60"/>
      <c r="S4" s="60"/>
      <c r="AB4" s="60"/>
      <c r="AC4" s="60"/>
      <c r="AD4" s="60"/>
      <c r="AE4" s="60"/>
      <c r="AF4" s="60"/>
      <c r="AG4" s="60"/>
      <c r="AH4" s="60"/>
      <c r="AI4" s="60"/>
      <c r="AJ4" s="60"/>
      <c r="AK4" s="60"/>
      <c r="AL4" s="60"/>
      <c r="AM4" s="60"/>
      <c r="AN4" s="60"/>
      <c r="AO4" s="60"/>
      <c r="AP4" s="60"/>
      <c r="AQ4" s="60"/>
      <c r="AR4" s="60"/>
      <c r="AS4" s="60"/>
      <c r="AT4" s="60"/>
      <c r="AU4" s="60"/>
    </row>
    <row r="5" spans="2:55" ht="18" customHeight="1" x14ac:dyDescent="0.25">
      <c r="B5" s="737" t="s">
        <v>338</v>
      </c>
      <c r="C5" s="66">
        <v>6.2</v>
      </c>
      <c r="D5" s="66">
        <v>6.2</v>
      </c>
      <c r="E5" s="12"/>
      <c r="F5" s="60"/>
      <c r="G5" s="1025"/>
      <c r="H5" s="1025"/>
      <c r="I5" s="1025"/>
      <c r="J5" s="1025"/>
      <c r="K5" s="1025"/>
      <c r="L5" s="1025"/>
      <c r="M5" s="60"/>
      <c r="S5" s="60"/>
      <c r="AB5" s="60"/>
      <c r="AC5" s="60"/>
      <c r="AD5" s="60"/>
      <c r="AE5" s="60"/>
      <c r="AF5" s="60"/>
      <c r="AG5" s="60"/>
      <c r="AH5" s="60"/>
      <c r="AI5" s="60"/>
      <c r="AJ5" s="60"/>
      <c r="AK5" s="60"/>
      <c r="AL5" s="60"/>
      <c r="AM5" s="60"/>
      <c r="AN5" s="60"/>
      <c r="AO5" s="60"/>
      <c r="AP5" s="60"/>
      <c r="AQ5" s="60"/>
      <c r="AR5" s="60"/>
      <c r="AS5" s="60"/>
      <c r="AT5" s="60"/>
      <c r="AU5" s="60"/>
    </row>
    <row r="6" spans="2:55" ht="18" customHeight="1" x14ac:dyDescent="0.25">
      <c r="B6" s="738" t="s">
        <v>9</v>
      </c>
      <c r="C6" s="42">
        <v>9</v>
      </c>
      <c r="D6" s="42">
        <v>6.7</v>
      </c>
      <c r="E6" s="12"/>
      <c r="F6" s="58"/>
      <c r="G6" s="1025"/>
      <c r="H6" s="1025"/>
      <c r="I6" s="1025"/>
      <c r="J6" s="1025"/>
      <c r="K6" s="1025"/>
      <c r="L6" s="1025"/>
      <c r="M6" s="60"/>
      <c r="S6" s="60"/>
      <c r="AB6" s="60"/>
      <c r="AC6" s="60"/>
      <c r="AD6" s="60"/>
      <c r="AE6" s="60"/>
      <c r="AF6" s="60"/>
      <c r="AG6" s="60"/>
      <c r="AH6" s="60"/>
      <c r="AI6" s="60"/>
      <c r="AJ6" s="60"/>
      <c r="AK6" s="60"/>
      <c r="AL6" s="60"/>
      <c r="AM6" s="60"/>
      <c r="AN6" s="60"/>
      <c r="AO6" s="60"/>
      <c r="AP6" s="60"/>
      <c r="AQ6" s="60"/>
      <c r="AR6" s="60"/>
      <c r="AS6" s="60"/>
      <c r="AT6" s="60"/>
      <c r="AU6" s="60"/>
    </row>
    <row r="7" spans="2:55" ht="18" customHeight="1" x14ac:dyDescent="0.25">
      <c r="B7" s="755" t="s">
        <v>313</v>
      </c>
      <c r="C7" s="42">
        <v>0.24727099999999999</v>
      </c>
      <c r="D7" s="42">
        <v>0.24876499999999999</v>
      </c>
      <c r="E7" s="82"/>
      <c r="F7" s="58"/>
      <c r="G7" s="60"/>
      <c r="H7" s="60"/>
      <c r="I7" s="60"/>
      <c r="J7" s="60"/>
      <c r="K7" s="60"/>
      <c r="L7" s="60"/>
      <c r="M7" s="60"/>
      <c r="S7" s="60"/>
      <c r="AB7" s="60"/>
      <c r="AC7" s="60"/>
      <c r="AD7" s="60"/>
      <c r="AE7" s="60"/>
      <c r="AF7" s="60"/>
      <c r="AG7" s="60"/>
      <c r="AH7" s="60"/>
      <c r="AI7" s="60"/>
      <c r="AJ7" s="60"/>
      <c r="AK7" s="60"/>
      <c r="AL7" s="60"/>
      <c r="AM7" s="60"/>
      <c r="AN7" s="60"/>
      <c r="AO7" s="60"/>
      <c r="AP7" s="60"/>
      <c r="AQ7" s="60"/>
      <c r="AR7" s="60"/>
      <c r="AS7" s="60"/>
      <c r="AT7" s="60"/>
      <c r="AU7" s="60"/>
    </row>
    <row r="8" spans="2:55" ht="18" customHeight="1" x14ac:dyDescent="0.25">
      <c r="B8" s="737" t="s">
        <v>339</v>
      </c>
      <c r="C8" s="66">
        <v>2.8</v>
      </c>
      <c r="D8" s="66">
        <v>2.8</v>
      </c>
      <c r="E8" s="81"/>
      <c r="F8" s="58"/>
      <c r="G8" s="60"/>
      <c r="H8" s="60"/>
      <c r="I8" s="60"/>
      <c r="J8" s="60"/>
      <c r="K8" s="60"/>
      <c r="L8" s="60"/>
      <c r="M8" s="60"/>
      <c r="S8" s="60"/>
      <c r="AB8" s="60"/>
      <c r="AC8" s="60"/>
      <c r="AD8" s="60"/>
      <c r="AE8" s="60"/>
      <c r="AF8" s="60"/>
      <c r="AG8" s="60"/>
      <c r="AH8" s="60"/>
      <c r="AI8" s="60"/>
      <c r="AJ8" s="60"/>
      <c r="AK8" s="60"/>
      <c r="AL8" s="60"/>
      <c r="AM8" s="60"/>
      <c r="AN8" s="60"/>
      <c r="AO8" s="60"/>
      <c r="AP8" s="60"/>
      <c r="AQ8" s="60"/>
      <c r="AR8" s="60"/>
      <c r="AS8" s="60"/>
      <c r="AT8" s="60"/>
      <c r="AU8" s="60"/>
    </row>
    <row r="9" spans="2:55" ht="14.25" customHeight="1" x14ac:dyDescent="0.25">
      <c r="B9" s="505"/>
      <c r="C9" s="47"/>
      <c r="D9" s="29"/>
      <c r="E9" s="81"/>
      <c r="F9" s="9"/>
      <c r="G9" s="60"/>
      <c r="I9" s="1025"/>
      <c r="J9" s="1025"/>
      <c r="K9" s="1025"/>
      <c r="L9" s="1025"/>
      <c r="M9" s="1025"/>
      <c r="N9" s="1025"/>
      <c r="S9" s="60"/>
      <c r="AB9" s="60"/>
      <c r="AC9" s="60"/>
      <c r="AD9" s="60"/>
      <c r="AE9" s="60"/>
      <c r="AF9" s="60"/>
      <c r="AG9" s="60"/>
      <c r="AH9" s="60"/>
      <c r="AI9" s="60"/>
      <c r="AJ9" s="60"/>
      <c r="AK9" s="60"/>
      <c r="AL9" s="60"/>
      <c r="AM9" s="60"/>
      <c r="AN9" s="60"/>
      <c r="AO9" s="60"/>
      <c r="AP9" s="60"/>
      <c r="AQ9" s="60"/>
      <c r="AR9" s="60"/>
      <c r="AS9" s="60"/>
      <c r="AT9" s="60"/>
      <c r="AU9" s="60"/>
    </row>
    <row r="10" spans="2:55" ht="14.25" customHeight="1" x14ac:dyDescent="0.25">
      <c r="B10" s="506"/>
      <c r="C10" s="52"/>
      <c r="D10" s="51"/>
      <c r="E10" s="58"/>
      <c r="F10" s="9"/>
      <c r="G10" s="60"/>
      <c r="I10" s="1025"/>
      <c r="J10" s="1025"/>
      <c r="K10" s="1025"/>
      <c r="L10" s="1025"/>
      <c r="M10" s="1025"/>
      <c r="N10" s="1025"/>
      <c r="S10" s="60"/>
      <c r="AB10" s="60"/>
      <c r="AC10" s="60"/>
      <c r="AD10" s="60"/>
      <c r="AE10" s="60"/>
      <c r="AF10" s="60"/>
      <c r="AG10" s="60"/>
      <c r="AH10" s="60"/>
      <c r="AI10" s="60"/>
      <c r="AJ10" s="60"/>
      <c r="AK10" s="60"/>
      <c r="AL10" s="60"/>
      <c r="AM10" s="60"/>
      <c r="AN10" s="60"/>
      <c r="AO10" s="60"/>
      <c r="AP10" s="60"/>
      <c r="AQ10" s="60"/>
      <c r="AR10" s="60"/>
      <c r="AS10" s="60"/>
      <c r="AT10" s="60"/>
      <c r="AU10" s="60"/>
    </row>
    <row r="11" spans="2:55" ht="14.25" customHeight="1" x14ac:dyDescent="0.25">
      <c r="B11" s="411"/>
      <c r="C11" s="67"/>
      <c r="D11" s="55"/>
      <c r="E11" s="60"/>
      <c r="G11" s="60"/>
      <c r="H11" s="14"/>
      <c r="I11" s="605"/>
      <c r="J11" s="605"/>
      <c r="K11" s="605"/>
      <c r="L11" s="605"/>
      <c r="M11" s="605"/>
      <c r="N11" s="605"/>
      <c r="O11" s="605"/>
      <c r="P11" s="605"/>
      <c r="Q11" s="605"/>
      <c r="R11" s="605"/>
      <c r="S11" s="60"/>
      <c r="AB11" s="60"/>
      <c r="AC11" s="60"/>
      <c r="AD11" s="60"/>
      <c r="AE11" s="60"/>
      <c r="AF11" s="60"/>
      <c r="AG11" s="60"/>
      <c r="AH11" s="60"/>
      <c r="AI11" s="60"/>
      <c r="AJ11" s="60"/>
      <c r="AK11" s="60"/>
      <c r="AL11" s="60"/>
      <c r="AM11" s="60"/>
      <c r="AN11" s="60"/>
      <c r="AO11" s="60"/>
      <c r="AP11" s="60"/>
      <c r="AQ11" s="60"/>
      <c r="AR11" s="60"/>
      <c r="AS11" s="60"/>
      <c r="AT11" s="60"/>
      <c r="AU11" s="60"/>
    </row>
    <row r="12" spans="2:55" ht="14.25" customHeight="1" x14ac:dyDescent="0.25">
      <c r="B12" s="911" t="s">
        <v>524</v>
      </c>
      <c r="C12" s="67"/>
      <c r="D12" s="55"/>
      <c r="E12" s="60"/>
      <c r="F12" s="756"/>
      <c r="G12" s="60"/>
      <c r="H12" s="61"/>
      <c r="I12" s="268"/>
      <c r="J12" s="268"/>
      <c r="K12" s="268"/>
      <c r="L12" s="268"/>
      <c r="M12" s="268"/>
      <c r="N12" s="268"/>
      <c r="O12" s="268"/>
      <c r="P12" s="268"/>
      <c r="Q12" s="268"/>
      <c r="R12" s="757"/>
      <c r="S12" s="60"/>
      <c r="AB12" s="60"/>
      <c r="AC12" s="60"/>
      <c r="AD12" s="60"/>
      <c r="AE12" s="60"/>
      <c r="AF12" s="60"/>
      <c r="AG12" s="60"/>
      <c r="AH12" s="60"/>
      <c r="AI12" s="60"/>
      <c r="AJ12" s="60"/>
      <c r="AK12" s="60"/>
      <c r="AL12" s="60"/>
      <c r="AM12" s="60"/>
      <c r="AN12" s="60"/>
      <c r="AO12" s="60"/>
      <c r="AP12" s="60"/>
      <c r="AQ12" s="60"/>
      <c r="AR12" s="60"/>
      <c r="AS12" s="60"/>
      <c r="AT12" s="60"/>
      <c r="AU12" s="60"/>
    </row>
    <row r="13" spans="2:55" ht="14.25" customHeight="1" x14ac:dyDescent="0.25">
      <c r="B13" s="269"/>
      <c r="C13" s="68"/>
      <c r="D13" s="270"/>
      <c r="E13" s="58"/>
      <c r="F13" s="758"/>
      <c r="G13" s="60"/>
      <c r="W13" s="4"/>
      <c r="X13" s="4"/>
      <c r="Y13" s="4"/>
      <c r="Z13" s="4"/>
      <c r="AA13" s="4"/>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row>
    <row r="14" spans="2:55" ht="14.25" customHeight="1" x14ac:dyDescent="0.25">
      <c r="B14" s="69"/>
      <c r="C14" s="67"/>
      <c r="D14" s="64"/>
      <c r="E14" s="60"/>
      <c r="F14" s="60"/>
      <c r="G14" s="60"/>
      <c r="N14" s="692"/>
      <c r="O14" s="686"/>
      <c r="P14" s="686"/>
      <c r="Q14" s="686"/>
      <c r="R14" s="686"/>
      <c r="S14" s="686"/>
      <c r="T14" s="686"/>
      <c r="U14" s="686"/>
      <c r="V14" s="605"/>
      <c r="W14" s="4"/>
      <c r="X14" s="4"/>
      <c r="Y14" s="4"/>
      <c r="Z14" s="4"/>
      <c r="AA14" s="4"/>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row>
    <row r="15" spans="2:55" ht="14.25" customHeight="1" x14ac:dyDescent="0.25">
      <c r="B15" s="69"/>
      <c r="C15" s="67"/>
      <c r="D15" s="65"/>
      <c r="E15" s="60"/>
      <c r="F15" s="80"/>
      <c r="G15" s="60"/>
      <c r="N15" s="18"/>
      <c r="O15" s="16"/>
      <c r="P15" s="16"/>
      <c r="Q15" s="16"/>
      <c r="R15" s="16"/>
      <c r="S15" s="16"/>
      <c r="T15" s="16"/>
      <c r="U15" s="16"/>
      <c r="V15" s="7"/>
      <c r="W15" s="4"/>
      <c r="X15" s="4"/>
      <c r="Y15" s="4"/>
      <c r="Z15" s="4"/>
      <c r="AA15" s="4"/>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row>
    <row r="16" spans="2:55" ht="14.25" customHeight="1" x14ac:dyDescent="0.25">
      <c r="B16" s="69"/>
      <c r="C16" s="67"/>
      <c r="D16" s="65"/>
      <c r="E16" s="60"/>
      <c r="F16" s="80"/>
      <c r="G16" s="60"/>
      <c r="N16" s="291"/>
      <c r="O16" s="685"/>
      <c r="P16" s="688"/>
      <c r="Q16" s="685"/>
      <c r="R16" s="685"/>
      <c r="S16" s="685"/>
      <c r="T16" s="685"/>
      <c r="U16" s="685"/>
      <c r="V16" s="7"/>
      <c r="W16" s="4"/>
      <c r="X16" s="4"/>
      <c r="Y16" s="4"/>
      <c r="Z16" s="4"/>
      <c r="AA16" s="4"/>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row>
    <row r="17" spans="2:47" ht="14.25" customHeight="1" thickBot="1" x14ac:dyDescent="0.3">
      <c r="B17" s="60"/>
      <c r="C17" s="67"/>
      <c r="D17" s="65"/>
      <c r="E17" s="60"/>
      <c r="G17" s="60"/>
      <c r="S17" s="60"/>
      <c r="T17" s="1024"/>
      <c r="U17" s="1024"/>
      <c r="V17" s="1024"/>
      <c r="W17" s="11"/>
      <c r="X17" s="11"/>
      <c r="Y17" s="11"/>
      <c r="Z17" s="11"/>
      <c r="AA17" s="12"/>
      <c r="AB17" s="8"/>
      <c r="AC17" s="8"/>
      <c r="AD17" s="8"/>
      <c r="AE17" s="60"/>
      <c r="AF17" s="60"/>
      <c r="AG17" s="60"/>
      <c r="AH17" s="60"/>
      <c r="AI17" s="60"/>
      <c r="AJ17" s="60"/>
      <c r="AK17" s="60"/>
      <c r="AL17" s="60"/>
      <c r="AM17" s="60"/>
      <c r="AN17" s="60"/>
      <c r="AO17" s="60"/>
      <c r="AP17" s="60"/>
      <c r="AQ17" s="60"/>
      <c r="AR17" s="60"/>
      <c r="AS17" s="60"/>
      <c r="AT17" s="60"/>
      <c r="AU17" s="60"/>
    </row>
    <row r="18" spans="2:47" ht="14.25" customHeight="1" x14ac:dyDescent="0.25">
      <c r="B18" s="60"/>
      <c r="C18" s="67"/>
      <c r="D18" s="65"/>
      <c r="E18" s="60"/>
      <c r="G18" s="60"/>
      <c r="S18" s="60"/>
      <c r="T18" s="14"/>
      <c r="U18" s="14"/>
      <c r="V18" s="14"/>
      <c r="W18" s="13"/>
      <c r="X18" s="13"/>
      <c r="Y18" s="13"/>
      <c r="Z18" s="13"/>
      <c r="AA18" s="13"/>
      <c r="AB18" s="62"/>
      <c r="AC18" s="14"/>
      <c r="AD18" s="14"/>
      <c r="AE18" s="60"/>
      <c r="AF18" s="60"/>
      <c r="AG18" s="60"/>
      <c r="AH18" s="60"/>
      <c r="AI18" s="60"/>
      <c r="AJ18" s="60"/>
      <c r="AK18" s="60"/>
      <c r="AL18" s="60"/>
      <c r="AM18" s="60"/>
      <c r="AN18" s="60"/>
      <c r="AO18" s="60"/>
      <c r="AP18" s="60"/>
      <c r="AQ18" s="60"/>
      <c r="AR18" s="60"/>
      <c r="AS18" s="60"/>
      <c r="AT18" s="60"/>
      <c r="AU18" s="60"/>
    </row>
    <row r="19" spans="2:47" ht="14.25" customHeight="1" thickBot="1" x14ac:dyDescent="0.3">
      <c r="B19" s="60"/>
      <c r="C19" s="67"/>
      <c r="D19" s="55"/>
      <c r="E19" s="60"/>
      <c r="G19" s="60"/>
      <c r="S19" s="60"/>
      <c r="T19" s="61"/>
      <c r="U19" s="61"/>
      <c r="V19" s="61"/>
      <c r="W19" s="1"/>
      <c r="X19" s="1"/>
      <c r="Y19" s="1"/>
      <c r="Z19" s="1"/>
      <c r="AA19" s="269"/>
      <c r="AB19" s="61"/>
      <c r="AC19" s="61"/>
      <c r="AD19" s="61"/>
      <c r="AE19" s="60"/>
      <c r="AF19" s="60"/>
      <c r="AG19" s="60"/>
      <c r="AH19" s="60"/>
      <c r="AI19" s="60"/>
      <c r="AJ19" s="60"/>
      <c r="AK19" s="60"/>
      <c r="AL19" s="60"/>
      <c r="AM19" s="60"/>
      <c r="AN19" s="60"/>
      <c r="AO19" s="60"/>
      <c r="AP19" s="60"/>
      <c r="AQ19" s="60"/>
      <c r="AR19" s="60"/>
      <c r="AS19" s="60"/>
      <c r="AT19" s="60"/>
      <c r="AU19" s="60"/>
    </row>
    <row r="20" spans="2:47" ht="14.25" customHeight="1" thickBot="1" x14ac:dyDescent="0.3">
      <c r="B20" s="60"/>
      <c r="C20" s="67"/>
      <c r="D20" s="55"/>
      <c r="E20" s="60"/>
      <c r="G20" s="60"/>
      <c r="S20" s="60"/>
      <c r="T20" s="293"/>
      <c r="U20" s="293"/>
      <c r="V20" s="293"/>
      <c r="W20" s="6"/>
      <c r="X20" s="6"/>
      <c r="Y20" s="6"/>
      <c r="Z20" s="6"/>
      <c r="AA20" s="58"/>
      <c r="AB20" s="293"/>
      <c r="AC20" s="293"/>
      <c r="AD20" s="293"/>
      <c r="AE20" s="60"/>
      <c r="AF20" s="60"/>
      <c r="AG20" s="60"/>
      <c r="AH20" s="60"/>
      <c r="AI20" s="60"/>
      <c r="AJ20" s="60"/>
      <c r="AK20" s="60"/>
      <c r="AL20" s="60"/>
      <c r="AM20" s="60"/>
      <c r="AN20" s="60"/>
      <c r="AO20" s="60"/>
      <c r="AP20" s="60"/>
      <c r="AQ20" s="60"/>
      <c r="AR20" s="60"/>
      <c r="AS20" s="60"/>
      <c r="AT20" s="60"/>
      <c r="AU20" s="60"/>
    </row>
    <row r="21" spans="2:47" ht="14.25" customHeight="1" thickBot="1" x14ac:dyDescent="0.3">
      <c r="B21" s="60"/>
      <c r="C21" s="67"/>
      <c r="D21" s="55"/>
      <c r="E21" s="60"/>
      <c r="G21" s="60"/>
      <c r="S21" s="60"/>
      <c r="T21" s="684"/>
      <c r="U21" s="293"/>
      <c r="V21" s="293"/>
      <c r="W21" s="6"/>
      <c r="X21" s="6"/>
      <c r="Y21" s="6"/>
      <c r="Z21" s="6"/>
      <c r="AA21" s="58"/>
      <c r="AB21" s="293"/>
      <c r="AC21" s="293"/>
      <c r="AD21" s="293"/>
      <c r="AE21" s="60"/>
      <c r="AF21" s="60"/>
      <c r="AG21" s="60"/>
      <c r="AH21" s="60"/>
      <c r="AI21" s="60"/>
      <c r="AJ21" s="60"/>
      <c r="AK21" s="60"/>
      <c r="AL21" s="60"/>
      <c r="AM21" s="60"/>
      <c r="AN21" s="60"/>
      <c r="AO21" s="60"/>
      <c r="AP21" s="60"/>
      <c r="AQ21" s="60"/>
      <c r="AR21" s="60"/>
      <c r="AS21" s="60"/>
      <c r="AT21" s="60"/>
      <c r="AU21" s="60"/>
    </row>
    <row r="22" spans="2:47" ht="14.25" customHeight="1" thickBot="1" x14ac:dyDescent="0.3">
      <c r="B22" s="60"/>
      <c r="C22" s="67"/>
      <c r="D22" s="55"/>
      <c r="F22" s="60"/>
      <c r="G22" s="60"/>
      <c r="S22" s="60"/>
      <c r="T22" s="293"/>
      <c r="U22" s="293"/>
      <c r="V22" s="293"/>
      <c r="W22" s="6"/>
      <c r="X22" s="6"/>
      <c r="Y22" s="6"/>
      <c r="Z22" s="6"/>
      <c r="AA22" s="58"/>
      <c r="AB22" s="293"/>
      <c r="AC22" s="293"/>
      <c r="AD22" s="293"/>
      <c r="AE22" s="60"/>
      <c r="AF22" s="60"/>
      <c r="AG22" s="60"/>
      <c r="AH22" s="60"/>
      <c r="AI22" s="60"/>
      <c r="AJ22" s="60"/>
      <c r="AK22" s="60"/>
      <c r="AL22" s="60"/>
      <c r="AM22" s="60"/>
      <c r="AN22" s="60"/>
      <c r="AO22" s="60"/>
      <c r="AP22" s="60"/>
      <c r="AQ22" s="60"/>
      <c r="AR22" s="60"/>
      <c r="AS22" s="60"/>
      <c r="AT22" s="60"/>
      <c r="AU22" s="60"/>
    </row>
    <row r="23" spans="2:47" s="74" customFormat="1" ht="14.25" customHeight="1" x14ac:dyDescent="0.25">
      <c r="B23" s="75"/>
      <c r="F23" s="60"/>
    </row>
    <row r="24" spans="2:47" ht="14.25" customHeight="1" thickBot="1" x14ac:dyDescent="0.3">
      <c r="B24" s="60"/>
      <c r="C24" s="67"/>
      <c r="D24" s="55"/>
      <c r="F24" s="60"/>
      <c r="G24" s="60"/>
      <c r="S24" s="60"/>
      <c r="T24" s="61"/>
      <c r="U24" s="684"/>
      <c r="V24" s="684"/>
      <c r="W24" s="6"/>
      <c r="X24" s="6"/>
      <c r="Y24" s="6"/>
      <c r="Z24" s="6"/>
      <c r="AA24" s="58"/>
      <c r="AB24" s="293"/>
      <c r="AC24" s="684"/>
      <c r="AD24" s="684"/>
      <c r="AE24" s="60"/>
      <c r="AF24" s="60"/>
      <c r="AG24" s="60"/>
      <c r="AH24" s="60"/>
      <c r="AI24" s="60"/>
      <c r="AJ24" s="60"/>
      <c r="AK24" s="60"/>
      <c r="AL24" s="60"/>
      <c r="AM24" s="60"/>
      <c r="AN24" s="60"/>
      <c r="AO24" s="60"/>
      <c r="AP24" s="60"/>
      <c r="AQ24" s="60"/>
      <c r="AR24" s="60"/>
      <c r="AS24" s="60"/>
      <c r="AT24" s="60"/>
      <c r="AU24" s="60"/>
    </row>
    <row r="25" spans="2:47" ht="14.25" customHeight="1" thickBot="1" x14ac:dyDescent="0.3">
      <c r="B25" s="60"/>
      <c r="C25" s="67"/>
      <c r="D25" s="55"/>
      <c r="E25" s="60"/>
      <c r="G25" s="60"/>
      <c r="S25" s="60"/>
      <c r="T25" s="293"/>
      <c r="U25" s="684"/>
      <c r="V25" s="684"/>
      <c r="W25" s="6"/>
      <c r="X25" s="6"/>
      <c r="Y25" s="6"/>
      <c r="Z25" s="6"/>
      <c r="AA25" s="58"/>
      <c r="AB25" s="293"/>
      <c r="AC25" s="684"/>
      <c r="AD25" s="684"/>
      <c r="AE25" s="60"/>
      <c r="AF25" s="60"/>
      <c r="AG25" s="60"/>
      <c r="AH25" s="60"/>
      <c r="AI25" s="60"/>
      <c r="AJ25" s="60"/>
      <c r="AK25" s="60"/>
      <c r="AL25" s="60"/>
      <c r="AM25" s="60"/>
      <c r="AN25" s="60"/>
      <c r="AO25" s="60"/>
      <c r="AP25" s="60"/>
      <c r="AQ25" s="60"/>
      <c r="AR25" s="60"/>
      <c r="AS25" s="60"/>
      <c r="AT25" s="60"/>
      <c r="AU25" s="60"/>
    </row>
    <row r="26" spans="2:47" ht="14.25" customHeight="1" thickBot="1" x14ac:dyDescent="0.3">
      <c r="B26" s="60"/>
      <c r="C26" s="67"/>
      <c r="D26" s="55"/>
      <c r="E26" s="60"/>
      <c r="G26" s="60"/>
      <c r="S26" s="60"/>
      <c r="T26" s="684"/>
      <c r="U26" s="684"/>
      <c r="V26" s="684"/>
      <c r="W26" s="6"/>
      <c r="X26" s="6"/>
      <c r="Y26" s="6"/>
      <c r="Z26" s="6"/>
      <c r="AA26" s="58"/>
      <c r="AB26" s="293"/>
      <c r="AC26" s="684"/>
      <c r="AD26" s="684"/>
      <c r="AE26" s="60"/>
      <c r="AF26" s="60"/>
      <c r="AG26" s="60"/>
      <c r="AH26" s="60"/>
      <c r="AI26" s="60"/>
      <c r="AJ26" s="60"/>
      <c r="AK26" s="60"/>
      <c r="AL26" s="60"/>
      <c r="AM26" s="60"/>
      <c r="AN26" s="60"/>
      <c r="AO26" s="60"/>
      <c r="AP26" s="60"/>
      <c r="AQ26" s="60"/>
      <c r="AR26" s="60"/>
      <c r="AS26" s="60"/>
      <c r="AT26" s="60"/>
      <c r="AU26" s="60"/>
    </row>
    <row r="27" spans="2:47" ht="14.25" customHeight="1" thickBot="1" x14ac:dyDescent="0.3">
      <c r="B27" s="60"/>
      <c r="C27" s="67"/>
      <c r="D27" s="55"/>
      <c r="E27" s="60"/>
      <c r="F27" s="60"/>
      <c r="G27" s="60"/>
      <c r="S27" s="60"/>
      <c r="T27" s="293"/>
      <c r="U27" s="293"/>
      <c r="V27" s="293"/>
      <c r="W27" s="6"/>
      <c r="X27" s="6"/>
      <c r="Y27" s="6"/>
      <c r="Z27" s="6"/>
      <c r="AA27" s="58"/>
      <c r="AB27" s="268"/>
      <c r="AC27" s="268"/>
      <c r="AD27" s="268"/>
      <c r="AE27" s="60"/>
      <c r="AF27" s="60"/>
      <c r="AG27" s="60"/>
      <c r="AH27" s="60"/>
      <c r="AI27" s="60"/>
      <c r="AJ27" s="60"/>
      <c r="AK27" s="60"/>
      <c r="AL27" s="60"/>
      <c r="AM27" s="60"/>
      <c r="AN27" s="60"/>
      <c r="AO27" s="60"/>
      <c r="AP27" s="60"/>
      <c r="AQ27" s="60"/>
      <c r="AR27" s="60"/>
      <c r="AS27" s="60"/>
      <c r="AT27" s="60"/>
      <c r="AU27" s="60"/>
    </row>
    <row r="28" spans="2:47" ht="14.25" customHeight="1" thickBot="1" x14ac:dyDescent="0.3">
      <c r="B28" s="60"/>
      <c r="C28" s="67"/>
      <c r="D28" s="55"/>
      <c r="E28" s="60"/>
      <c r="F28" s="60"/>
      <c r="G28" s="60"/>
      <c r="S28" s="60"/>
      <c r="T28" s="293"/>
      <c r="U28" s="293"/>
      <c r="V28" s="293"/>
      <c r="W28" s="6"/>
      <c r="X28" s="6"/>
      <c r="Y28" s="6"/>
      <c r="Z28" s="6"/>
      <c r="AA28" s="58"/>
      <c r="AB28" s="293"/>
      <c r="AC28" s="293"/>
      <c r="AD28" s="293"/>
      <c r="AE28" s="60"/>
      <c r="AF28" s="60"/>
      <c r="AG28" s="60"/>
      <c r="AH28" s="60"/>
      <c r="AI28" s="60"/>
      <c r="AJ28" s="60"/>
      <c r="AK28" s="60"/>
      <c r="AL28" s="60"/>
      <c r="AM28" s="60"/>
      <c r="AN28" s="60"/>
      <c r="AO28" s="60"/>
      <c r="AP28" s="60"/>
      <c r="AQ28" s="60"/>
      <c r="AR28" s="60"/>
      <c r="AS28" s="60"/>
      <c r="AT28" s="60"/>
      <c r="AU28" s="60"/>
    </row>
    <row r="29" spans="2:47" ht="14.25" customHeight="1" thickBot="1" x14ac:dyDescent="0.3">
      <c r="B29" s="60"/>
      <c r="C29" s="67"/>
      <c r="D29" s="55"/>
      <c r="E29" s="60"/>
      <c r="G29" s="60"/>
      <c r="S29" s="60"/>
      <c r="T29" s="61"/>
      <c r="U29" s="293"/>
      <c r="V29" s="293"/>
      <c r="W29" s="6"/>
      <c r="X29" s="6"/>
      <c r="Y29" s="6"/>
      <c r="Z29" s="6"/>
      <c r="AA29" s="58"/>
      <c r="AB29" s="293"/>
      <c r="AC29" s="293"/>
      <c r="AD29" s="293"/>
      <c r="AE29" s="60"/>
      <c r="AF29" s="60"/>
      <c r="AG29" s="60"/>
      <c r="AH29" s="60"/>
      <c r="AI29" s="60"/>
      <c r="AJ29" s="60"/>
      <c r="AK29" s="60"/>
      <c r="AL29" s="60"/>
      <c r="AM29" s="60"/>
      <c r="AN29" s="60"/>
      <c r="AO29" s="60"/>
      <c r="AP29" s="60"/>
      <c r="AQ29" s="60"/>
      <c r="AR29" s="60"/>
      <c r="AS29" s="60"/>
      <c r="AT29" s="60"/>
      <c r="AU29" s="60"/>
    </row>
    <row r="30" spans="2:47" ht="14.25" customHeight="1" x14ac:dyDescent="0.25">
      <c r="B30" s="60"/>
      <c r="C30" s="67"/>
      <c r="D30" s="55"/>
      <c r="E30" s="60"/>
      <c r="G30" s="60"/>
      <c r="S30" s="60"/>
      <c r="T30" s="293"/>
      <c r="U30" s="293"/>
      <c r="V30" s="293"/>
      <c r="AB30" s="293"/>
      <c r="AC30" s="293"/>
      <c r="AD30" s="293"/>
      <c r="AE30" s="60"/>
      <c r="AF30" s="60"/>
      <c r="AG30" s="60"/>
      <c r="AH30" s="60"/>
      <c r="AI30" s="60"/>
      <c r="AJ30" s="60"/>
      <c r="AK30" s="60"/>
      <c r="AL30" s="60"/>
      <c r="AM30" s="60"/>
      <c r="AN30" s="60"/>
      <c r="AO30" s="60"/>
      <c r="AP30" s="60"/>
      <c r="AQ30" s="60"/>
      <c r="AR30" s="60"/>
      <c r="AS30" s="60"/>
      <c r="AT30" s="60"/>
      <c r="AU30" s="60"/>
    </row>
    <row r="31" spans="2:47" ht="18" customHeight="1" x14ac:dyDescent="0.25">
      <c r="B31" s="60"/>
      <c r="C31" s="67"/>
      <c r="D31" s="55"/>
      <c r="E31" s="60"/>
      <c r="G31" s="60"/>
      <c r="S31" s="60"/>
      <c r="T31" s="684"/>
      <c r="U31" s="684"/>
      <c r="V31" s="684"/>
      <c r="W31" s="4"/>
      <c r="X31" s="4"/>
      <c r="Y31" s="4"/>
      <c r="Z31" s="4"/>
      <c r="AE31" s="60"/>
      <c r="AF31" s="60"/>
      <c r="AG31" s="60"/>
      <c r="AH31" s="60"/>
      <c r="AI31" s="60"/>
      <c r="AJ31" s="60"/>
      <c r="AK31" s="60"/>
      <c r="AL31" s="60"/>
      <c r="AM31" s="60"/>
      <c r="AN31" s="60"/>
      <c r="AO31" s="60"/>
      <c r="AP31" s="60"/>
      <c r="AQ31" s="60"/>
      <c r="AR31" s="60"/>
      <c r="AS31" s="60"/>
      <c r="AT31" s="60"/>
      <c r="AU31" s="60"/>
    </row>
    <row r="32" spans="2:47" ht="18" customHeight="1" x14ac:dyDescent="0.25">
      <c r="B32" s="60"/>
      <c r="C32" s="67"/>
      <c r="D32" s="55"/>
      <c r="E32" s="60"/>
      <c r="G32" s="60"/>
      <c r="S32" s="60"/>
      <c r="T32" s="293"/>
      <c r="U32" s="684"/>
      <c r="V32" s="684"/>
      <c r="W32" s="4"/>
      <c r="X32" s="4"/>
      <c r="Y32" s="4"/>
      <c r="Z32" s="4"/>
      <c r="AE32" s="60"/>
      <c r="AP32" s="60"/>
      <c r="AQ32" s="60"/>
      <c r="AR32" s="60"/>
      <c r="AS32" s="60"/>
      <c r="AT32" s="60"/>
      <c r="AU32" s="60"/>
    </row>
    <row r="33" spans="2:47" ht="18" customHeight="1" x14ac:dyDescent="0.25">
      <c r="B33" s="60"/>
      <c r="C33" s="67"/>
      <c r="D33" s="55"/>
      <c r="E33" s="60"/>
      <c r="G33" s="60"/>
      <c r="S33" s="60"/>
      <c r="T33" s="293"/>
      <c r="U33" s="684"/>
      <c r="V33" s="684"/>
      <c r="W33" s="4"/>
      <c r="X33" s="4"/>
      <c r="Y33" s="4"/>
      <c r="Z33" s="4"/>
      <c r="AB33" s="60"/>
      <c r="AC33" s="60"/>
      <c r="AD33" s="60"/>
      <c r="AE33" s="60"/>
      <c r="AG33" s="8"/>
      <c r="AH33" s="8"/>
      <c r="AI33" s="8"/>
      <c r="AJ33" s="8"/>
      <c r="AK33" s="8"/>
      <c r="AL33" s="8"/>
      <c r="AM33" s="8"/>
      <c r="AN33" s="8"/>
      <c r="AO33" s="8"/>
      <c r="AP33" s="60"/>
      <c r="AQ33" s="60"/>
      <c r="AR33" s="60"/>
      <c r="AS33" s="60"/>
      <c r="AT33" s="60"/>
      <c r="AU33" s="60"/>
    </row>
    <row r="34" spans="2:47" ht="18" customHeight="1" x14ac:dyDescent="0.25">
      <c r="B34" s="60"/>
      <c r="C34" s="67"/>
      <c r="D34" s="55"/>
      <c r="E34" s="60"/>
      <c r="G34" s="60"/>
      <c r="S34" s="60"/>
      <c r="T34" s="268"/>
      <c r="U34" s="293"/>
      <c r="V34" s="293"/>
      <c r="W34" s="4"/>
      <c r="X34" s="4"/>
      <c r="Y34" s="4"/>
      <c r="Z34" s="4"/>
      <c r="AB34" s="60"/>
      <c r="AC34" s="60"/>
      <c r="AD34" s="60"/>
      <c r="AE34" s="60"/>
      <c r="AG34" s="605"/>
      <c r="AH34" s="605"/>
      <c r="AI34" s="605"/>
      <c r="AJ34" s="605"/>
      <c r="AK34" s="605"/>
      <c r="AL34" s="605"/>
      <c r="AM34" s="605"/>
      <c r="AN34" s="605"/>
      <c r="AO34" s="605"/>
      <c r="AP34" s="60"/>
      <c r="AQ34" s="60"/>
      <c r="AR34" s="60"/>
      <c r="AS34" s="60"/>
      <c r="AT34" s="60"/>
      <c r="AU34" s="60"/>
    </row>
    <row r="35" spans="2:47" ht="18" customHeight="1" x14ac:dyDescent="0.25">
      <c r="B35" s="60"/>
      <c r="C35" s="67"/>
      <c r="D35" s="55"/>
      <c r="E35" s="60"/>
      <c r="G35" s="60"/>
      <c r="S35" s="60"/>
      <c r="T35" s="293"/>
      <c r="U35" s="293"/>
      <c r="V35" s="293"/>
      <c r="AB35" s="60"/>
      <c r="AC35" s="60"/>
      <c r="AD35" s="60"/>
      <c r="AE35" s="60"/>
      <c r="AG35" s="2"/>
      <c r="AH35" s="9"/>
      <c r="AI35" s="9"/>
      <c r="AJ35" s="9"/>
      <c r="AK35" s="9"/>
      <c r="AL35" s="9"/>
      <c r="AM35" s="9"/>
      <c r="AN35" s="9"/>
      <c r="AO35" s="9"/>
      <c r="AP35" s="60"/>
      <c r="AQ35" s="60"/>
      <c r="AR35" s="60"/>
      <c r="AS35" s="60"/>
      <c r="AT35" s="60"/>
      <c r="AU35" s="60"/>
    </row>
    <row r="36" spans="2:47" ht="18" customHeight="1" x14ac:dyDescent="0.25">
      <c r="B36" s="60"/>
      <c r="C36" s="67"/>
      <c r="D36" s="55"/>
      <c r="E36" s="60"/>
      <c r="G36" s="60"/>
      <c r="S36" s="60"/>
      <c r="T36" s="684"/>
      <c r="U36" s="293"/>
      <c r="V36" s="293"/>
      <c r="AB36" s="60"/>
      <c r="AC36" s="60"/>
      <c r="AD36" s="60"/>
      <c r="AE36" s="60"/>
      <c r="AG36" s="10"/>
      <c r="AH36" s="9"/>
      <c r="AI36" s="9"/>
      <c r="AJ36" s="9"/>
      <c r="AK36" s="9"/>
      <c r="AL36" s="9"/>
      <c r="AM36" s="9"/>
      <c r="AN36" s="9"/>
      <c r="AO36" s="9"/>
      <c r="AP36" s="60"/>
      <c r="AQ36" s="60"/>
      <c r="AR36" s="60"/>
      <c r="AS36" s="60"/>
      <c r="AT36" s="60"/>
      <c r="AU36" s="60"/>
    </row>
    <row r="37" spans="2:47" ht="18" customHeight="1" x14ac:dyDescent="0.25">
      <c r="B37" s="60"/>
      <c r="C37" s="67"/>
      <c r="D37" s="55"/>
      <c r="E37" s="60"/>
      <c r="G37" s="60"/>
      <c r="S37" s="60"/>
      <c r="T37" s="293"/>
      <c r="U37" s="293"/>
      <c r="V37" s="293"/>
      <c r="AB37" s="60"/>
      <c r="AC37" s="60"/>
      <c r="AD37" s="60"/>
      <c r="AE37" s="60"/>
      <c r="AG37" s="10"/>
      <c r="AH37" s="9"/>
      <c r="AI37" s="9"/>
      <c r="AJ37" s="9"/>
      <c r="AK37" s="9"/>
      <c r="AL37" s="9"/>
      <c r="AM37" s="9"/>
      <c r="AN37" s="9"/>
      <c r="AO37" s="9"/>
      <c r="AP37" s="60"/>
      <c r="AQ37" s="60"/>
      <c r="AR37" s="60"/>
      <c r="AS37" s="60"/>
      <c r="AT37" s="60"/>
      <c r="AU37" s="60"/>
    </row>
    <row r="38" spans="2:47" ht="18" customHeight="1" x14ac:dyDescent="0.25">
      <c r="B38" s="60"/>
      <c r="C38" s="67"/>
      <c r="D38" s="55"/>
      <c r="E38" s="60"/>
      <c r="G38" s="60"/>
      <c r="S38" s="60"/>
      <c r="T38" s="293"/>
      <c r="U38" s="293"/>
      <c r="V38" s="293"/>
      <c r="AB38" s="60"/>
      <c r="AC38" s="60"/>
      <c r="AD38" s="60"/>
      <c r="AE38" s="60"/>
      <c r="AG38" s="2"/>
      <c r="AH38" s="9"/>
      <c r="AI38" s="9"/>
      <c r="AJ38" s="9"/>
      <c r="AK38" s="268"/>
      <c r="AL38" s="9"/>
      <c r="AM38" s="9"/>
      <c r="AN38" s="9"/>
      <c r="AO38" s="268"/>
      <c r="AP38" s="60"/>
      <c r="AQ38" s="60"/>
      <c r="AR38" s="60"/>
      <c r="AS38" s="60"/>
      <c r="AT38" s="60"/>
      <c r="AU38" s="60"/>
    </row>
    <row r="39" spans="2:47" ht="18" customHeight="1" x14ac:dyDescent="0.25">
      <c r="B39" s="60"/>
      <c r="C39" s="67"/>
      <c r="D39" s="55"/>
      <c r="E39" s="60"/>
      <c r="G39" s="60"/>
      <c r="S39" s="60"/>
      <c r="AB39" s="60"/>
      <c r="AC39" s="60"/>
      <c r="AD39" s="60"/>
      <c r="AE39" s="60"/>
      <c r="AG39" s="2"/>
      <c r="AH39" s="9"/>
      <c r="AI39" s="9"/>
      <c r="AJ39" s="9"/>
      <c r="AK39" s="268"/>
      <c r="AL39" s="9"/>
      <c r="AM39" s="9"/>
      <c r="AN39" s="9"/>
      <c r="AO39" s="268"/>
      <c r="AP39" s="60"/>
      <c r="AQ39" s="60"/>
      <c r="AR39" s="60"/>
      <c r="AS39" s="60"/>
      <c r="AT39" s="60"/>
      <c r="AU39" s="60"/>
    </row>
    <row r="40" spans="2:47" ht="18" customHeight="1" x14ac:dyDescent="0.25">
      <c r="B40" s="60"/>
      <c r="C40" s="67"/>
      <c r="D40" s="55"/>
      <c r="E40" s="60"/>
      <c r="G40" s="60"/>
      <c r="S40" s="60"/>
      <c r="AB40" s="60"/>
      <c r="AC40" s="60"/>
      <c r="AD40" s="60"/>
      <c r="AE40" s="60"/>
      <c r="AG40" s="10"/>
      <c r="AH40" s="9"/>
      <c r="AI40" s="9"/>
      <c r="AJ40" s="9"/>
      <c r="AK40" s="268"/>
      <c r="AL40" s="9"/>
      <c r="AM40" s="9"/>
      <c r="AN40" s="9"/>
      <c r="AO40" s="268"/>
      <c r="AP40" s="60"/>
      <c r="AQ40" s="60"/>
      <c r="AR40" s="60"/>
      <c r="AS40" s="60"/>
      <c r="AT40" s="60"/>
      <c r="AU40" s="60"/>
    </row>
    <row r="41" spans="2:47" ht="18" customHeight="1" x14ac:dyDescent="0.25">
      <c r="B41" s="60"/>
      <c r="C41" s="67"/>
      <c r="D41" s="55"/>
      <c r="E41" s="60"/>
      <c r="G41" s="60"/>
      <c r="S41" s="60"/>
      <c r="AB41" s="60"/>
      <c r="AC41" s="60"/>
      <c r="AD41" s="60"/>
      <c r="AE41" s="60"/>
      <c r="AG41" s="2"/>
      <c r="AH41" s="9"/>
      <c r="AI41" s="9"/>
      <c r="AJ41" s="9"/>
      <c r="AK41" s="268"/>
      <c r="AL41" s="9"/>
      <c r="AM41" s="9"/>
      <c r="AN41" s="9"/>
      <c r="AO41" s="268"/>
      <c r="AP41" s="60"/>
      <c r="AQ41" s="60"/>
      <c r="AR41" s="60"/>
      <c r="AS41" s="60"/>
      <c r="AT41" s="60"/>
      <c r="AU41" s="60"/>
    </row>
    <row r="42" spans="2:47" x14ac:dyDescent="0.25">
      <c r="B42" s="60"/>
      <c r="C42" s="67"/>
      <c r="D42" s="55"/>
      <c r="E42" s="60"/>
      <c r="G42" s="60"/>
      <c r="S42" s="60"/>
      <c r="AB42" s="60"/>
      <c r="AC42" s="60"/>
      <c r="AD42" s="60"/>
      <c r="AE42" s="60"/>
      <c r="AP42" s="60"/>
      <c r="AQ42" s="60"/>
      <c r="AR42" s="60"/>
      <c r="AS42" s="60"/>
      <c r="AT42" s="60"/>
      <c r="AU42" s="60"/>
    </row>
    <row r="43" spans="2:47" x14ac:dyDescent="0.25">
      <c r="B43" s="60"/>
      <c r="C43" s="67"/>
      <c r="D43" s="55"/>
      <c r="E43" s="60"/>
      <c r="G43" s="60"/>
      <c r="S43" s="60"/>
      <c r="AB43" s="60"/>
      <c r="AC43" s="60"/>
      <c r="AD43" s="60"/>
      <c r="AE43" s="60"/>
      <c r="AP43" s="60"/>
      <c r="AQ43" s="60"/>
      <c r="AR43" s="60"/>
      <c r="AS43" s="60"/>
      <c r="AT43" s="60"/>
      <c r="AU43" s="60"/>
    </row>
    <row r="44" spans="2:47" x14ac:dyDescent="0.25">
      <c r="B44" s="60"/>
      <c r="C44" s="67"/>
      <c r="D44" s="55"/>
      <c r="E44" s="60"/>
      <c r="G44" s="60"/>
      <c r="S44" s="60"/>
      <c r="AB44" s="60"/>
      <c r="AC44" s="60"/>
      <c r="AD44" s="60"/>
      <c r="AE44" s="60"/>
      <c r="AP44" s="60"/>
      <c r="AQ44" s="60"/>
      <c r="AR44" s="60"/>
      <c r="AS44" s="60"/>
      <c r="AT44" s="60"/>
      <c r="AU44" s="60"/>
    </row>
    <row r="45" spans="2:47" x14ac:dyDescent="0.25">
      <c r="B45" s="60"/>
      <c r="C45" s="67"/>
      <c r="D45" s="55"/>
      <c r="E45" s="60"/>
      <c r="G45" s="60"/>
      <c r="S45" s="60"/>
      <c r="AB45" s="60"/>
      <c r="AC45" s="60"/>
      <c r="AD45" s="60"/>
      <c r="AE45" s="60"/>
      <c r="AP45" s="60"/>
      <c r="AQ45" s="60"/>
      <c r="AR45" s="60"/>
      <c r="AS45" s="60"/>
      <c r="AT45" s="60"/>
      <c r="AU45" s="60"/>
    </row>
    <row r="46" spans="2:47" x14ac:dyDescent="0.25">
      <c r="B46" s="60"/>
      <c r="C46" s="67"/>
      <c r="D46" s="55"/>
      <c r="E46" s="60"/>
      <c r="G46" s="60"/>
      <c r="S46" s="60"/>
      <c r="AB46" s="60"/>
      <c r="AC46" s="60"/>
      <c r="AD46" s="60"/>
      <c r="AE46" s="60"/>
      <c r="AP46" s="60"/>
      <c r="AQ46" s="60"/>
      <c r="AR46" s="60"/>
      <c r="AS46" s="60"/>
      <c r="AT46" s="60"/>
      <c r="AU46" s="60"/>
    </row>
    <row r="47" spans="2:47" x14ac:dyDescent="0.25">
      <c r="B47" s="60"/>
      <c r="C47" s="67"/>
      <c r="D47" s="55"/>
      <c r="E47" s="60"/>
      <c r="G47" s="60"/>
      <c r="S47" s="60"/>
      <c r="AB47" s="60"/>
      <c r="AC47" s="60"/>
      <c r="AD47" s="60"/>
      <c r="AE47" s="60"/>
      <c r="AP47" s="60"/>
      <c r="AQ47" s="60"/>
      <c r="AR47" s="60"/>
      <c r="AS47" s="60"/>
      <c r="AT47" s="60"/>
      <c r="AU47" s="60"/>
    </row>
    <row r="48" spans="2:47" ht="118.5" customHeight="1" x14ac:dyDescent="0.25">
      <c r="B48" s="60"/>
      <c r="C48" s="67"/>
      <c r="D48" s="55"/>
      <c r="E48" s="60"/>
      <c r="G48" s="60"/>
      <c r="S48" s="60"/>
      <c r="AB48" s="60"/>
      <c r="AC48" s="60"/>
      <c r="AD48" s="60"/>
      <c r="AE48" s="60"/>
      <c r="AF48" s="60"/>
      <c r="AG48" s="60"/>
      <c r="AH48" s="60"/>
      <c r="AI48" s="60"/>
      <c r="AJ48" s="60"/>
      <c r="AK48" s="60"/>
      <c r="AL48" s="60"/>
      <c r="AM48" s="60"/>
      <c r="AN48" s="60"/>
      <c r="AO48" s="60"/>
      <c r="AP48" s="60"/>
      <c r="AQ48" s="60"/>
      <c r="AR48" s="60"/>
      <c r="AS48" s="60"/>
      <c r="AT48" s="60"/>
      <c r="AU48" s="60"/>
    </row>
    <row r="49" spans="2:47" x14ac:dyDescent="0.25">
      <c r="B49" s="60"/>
      <c r="C49" s="67"/>
      <c r="D49" s="55"/>
      <c r="E49" s="60"/>
      <c r="G49" s="60"/>
      <c r="S49" s="60"/>
      <c r="AB49" s="60"/>
      <c r="AC49" s="60"/>
      <c r="AD49" s="60"/>
      <c r="AE49" s="60"/>
      <c r="AF49" s="60"/>
      <c r="AG49" s="60"/>
      <c r="AH49" s="60"/>
      <c r="AI49" s="60"/>
      <c r="AJ49" s="60"/>
      <c r="AK49" s="60"/>
      <c r="AL49" s="60"/>
      <c r="AM49" s="60"/>
      <c r="AN49" s="60"/>
      <c r="AO49" s="60"/>
      <c r="AP49" s="60"/>
      <c r="AQ49" s="60"/>
      <c r="AR49" s="60"/>
      <c r="AS49" s="60"/>
      <c r="AT49" s="60"/>
      <c r="AU49" s="60"/>
    </row>
    <row r="50" spans="2:47" ht="15" customHeight="1" x14ac:dyDescent="0.25">
      <c r="B50" s="60"/>
      <c r="C50" s="67"/>
      <c r="D50" s="55"/>
      <c r="E50" s="60"/>
      <c r="G50" s="60"/>
      <c r="S50" s="60"/>
      <c r="AB50" s="60"/>
      <c r="AC50" s="60"/>
      <c r="AD50" s="60"/>
      <c r="AE50" s="60"/>
      <c r="AF50" s="60"/>
      <c r="AG50" s="60"/>
      <c r="AH50" s="60"/>
      <c r="AI50" s="60"/>
      <c r="AJ50" s="60"/>
      <c r="AK50" s="60"/>
      <c r="AL50" s="60"/>
      <c r="AM50" s="60"/>
      <c r="AN50" s="60"/>
      <c r="AO50" s="60"/>
      <c r="AP50" s="60"/>
      <c r="AQ50" s="60"/>
      <c r="AR50" s="60"/>
      <c r="AS50" s="60"/>
      <c r="AT50" s="60"/>
      <c r="AU50" s="60"/>
    </row>
    <row r="51" spans="2:47" ht="15" customHeight="1" x14ac:dyDescent="0.25">
      <c r="B51" s="60"/>
      <c r="C51" s="67"/>
      <c r="D51" s="55"/>
      <c r="E51" s="60"/>
      <c r="G51" s="60"/>
      <c r="S51" s="60"/>
      <c r="AB51" s="60"/>
      <c r="AC51" s="60"/>
      <c r="AD51" s="60"/>
      <c r="AE51" s="60"/>
      <c r="AF51" s="60"/>
      <c r="AG51" s="60"/>
      <c r="AH51" s="60"/>
      <c r="AI51" s="60"/>
      <c r="AJ51" s="60"/>
      <c r="AK51" s="60"/>
      <c r="AL51" s="60"/>
      <c r="AM51" s="60"/>
      <c r="AN51" s="60"/>
      <c r="AO51" s="60"/>
      <c r="AP51" s="60"/>
      <c r="AQ51" s="60"/>
      <c r="AR51" s="60"/>
      <c r="AS51" s="60"/>
      <c r="AT51" s="60"/>
      <c r="AU51" s="60"/>
    </row>
    <row r="52" spans="2:47" ht="15" customHeight="1" x14ac:dyDescent="0.25">
      <c r="B52" s="60"/>
      <c r="C52" s="67"/>
      <c r="D52" s="55"/>
      <c r="E52" s="60"/>
      <c r="G52" s="60"/>
      <c r="S52" s="60"/>
      <c r="AB52" s="60"/>
      <c r="AC52" s="60"/>
      <c r="AD52" s="60"/>
      <c r="AE52" s="60"/>
      <c r="AF52" s="60"/>
      <c r="AG52" s="60"/>
      <c r="AH52" s="60"/>
      <c r="AI52" s="60"/>
      <c r="AJ52" s="60"/>
      <c r="AK52" s="60"/>
      <c r="AL52" s="60"/>
      <c r="AM52" s="60"/>
      <c r="AN52" s="60"/>
      <c r="AO52" s="60"/>
      <c r="AP52" s="60"/>
      <c r="AQ52" s="60"/>
      <c r="AR52" s="60"/>
      <c r="AS52" s="60"/>
      <c r="AT52" s="60"/>
      <c r="AU52" s="60"/>
    </row>
    <row r="53" spans="2:47" ht="15" customHeight="1" x14ac:dyDescent="0.25">
      <c r="B53" s="60"/>
      <c r="C53" s="67"/>
      <c r="D53" s="55"/>
      <c r="E53" s="60"/>
      <c r="G53" s="60"/>
      <c r="S53" s="60"/>
      <c r="AB53" s="60"/>
      <c r="AC53" s="60"/>
      <c r="AD53" s="60"/>
      <c r="AE53" s="60"/>
      <c r="AF53" s="60"/>
      <c r="AG53" s="60"/>
      <c r="AH53" s="60"/>
      <c r="AI53" s="60"/>
      <c r="AJ53" s="60"/>
      <c r="AK53" s="60"/>
      <c r="AL53" s="60"/>
      <c r="AM53" s="60"/>
      <c r="AN53" s="60"/>
    </row>
    <row r="54" spans="2:47" ht="15" customHeight="1" x14ac:dyDescent="0.25">
      <c r="B54" s="60"/>
      <c r="C54" s="67"/>
      <c r="D54" s="55"/>
      <c r="E54" s="60"/>
      <c r="G54" s="60"/>
      <c r="S54" s="60"/>
      <c r="AB54" s="60"/>
      <c r="AC54" s="60"/>
      <c r="AD54" s="60"/>
      <c r="AE54" s="60"/>
      <c r="AF54" s="60"/>
      <c r="AG54" s="60"/>
      <c r="AH54" s="60"/>
      <c r="AI54" s="60"/>
      <c r="AJ54" s="60"/>
      <c r="AK54" s="60"/>
      <c r="AL54" s="60"/>
      <c r="AM54" s="60"/>
      <c r="AN54" s="60"/>
    </row>
    <row r="55" spans="2:47" ht="15" customHeight="1" x14ac:dyDescent="0.25">
      <c r="B55" s="60"/>
      <c r="C55" s="67"/>
      <c r="D55" s="55"/>
      <c r="E55" s="60"/>
      <c r="G55" s="60"/>
      <c r="S55" s="60"/>
      <c r="AB55" s="60"/>
      <c r="AC55" s="60"/>
      <c r="AD55" s="60"/>
      <c r="AE55" s="60"/>
      <c r="AF55" s="60"/>
      <c r="AG55" s="60"/>
      <c r="AH55" s="60"/>
      <c r="AI55" s="60"/>
      <c r="AJ55" s="60"/>
      <c r="AK55" s="60"/>
      <c r="AL55" s="60"/>
      <c r="AM55" s="60"/>
      <c r="AN55" s="60"/>
    </row>
    <row r="56" spans="2:47" ht="15" customHeight="1" x14ac:dyDescent="0.25">
      <c r="B56" s="60"/>
      <c r="C56" s="67"/>
      <c r="D56" s="55"/>
      <c r="E56" s="60"/>
      <c r="G56" s="60"/>
      <c r="S56" s="60"/>
      <c r="AB56" s="60"/>
      <c r="AC56" s="60"/>
      <c r="AD56" s="60"/>
      <c r="AE56" s="60"/>
      <c r="AF56" s="60"/>
      <c r="AG56" s="60"/>
      <c r="AH56" s="60"/>
      <c r="AI56" s="60"/>
      <c r="AJ56" s="60"/>
      <c r="AK56" s="60"/>
      <c r="AL56" s="60"/>
      <c r="AM56" s="60"/>
      <c r="AN56" s="60"/>
    </row>
    <row r="57" spans="2:47" x14ac:dyDescent="0.25">
      <c r="B57" s="60"/>
      <c r="C57" s="67"/>
      <c r="D57" s="55"/>
      <c r="E57" s="60"/>
      <c r="G57" s="60"/>
      <c r="S57" s="60"/>
      <c r="AB57" s="60"/>
      <c r="AC57" s="60"/>
      <c r="AD57" s="60"/>
      <c r="AE57" s="60"/>
      <c r="AF57" s="60"/>
      <c r="AG57" s="60"/>
      <c r="AH57" s="60"/>
      <c r="AI57" s="60"/>
      <c r="AJ57" s="60"/>
      <c r="AK57" s="60"/>
      <c r="AL57" s="60"/>
      <c r="AM57" s="60"/>
      <c r="AN57" s="60"/>
    </row>
    <row r="58" spans="2:47" x14ac:dyDescent="0.25">
      <c r="B58" s="60"/>
      <c r="C58" s="67"/>
      <c r="D58" s="55"/>
      <c r="E58" s="60"/>
      <c r="G58" s="60"/>
      <c r="S58" s="60"/>
      <c r="AB58" s="60"/>
      <c r="AC58" s="60"/>
      <c r="AD58" s="60"/>
      <c r="AE58" s="60"/>
      <c r="AF58" s="60"/>
      <c r="AG58" s="60"/>
      <c r="AH58" s="60"/>
      <c r="AI58" s="60"/>
      <c r="AJ58" s="60"/>
      <c r="AK58" s="60"/>
      <c r="AL58" s="60"/>
      <c r="AM58" s="60"/>
      <c r="AN58" s="60"/>
    </row>
    <row r="59" spans="2:47" x14ac:dyDescent="0.25">
      <c r="B59" s="60"/>
      <c r="C59" s="67"/>
      <c r="D59" s="55"/>
      <c r="E59" s="60"/>
      <c r="G59" s="60"/>
      <c r="S59" s="60"/>
      <c r="AB59" s="60"/>
      <c r="AC59" s="60"/>
      <c r="AD59" s="60"/>
      <c r="AE59" s="60"/>
      <c r="AF59" s="60"/>
      <c r="AG59" s="60"/>
      <c r="AH59" s="60"/>
      <c r="AI59" s="60"/>
      <c r="AJ59" s="60"/>
      <c r="AK59" s="60"/>
      <c r="AL59" s="60"/>
      <c r="AM59" s="60"/>
      <c r="AN59" s="60"/>
    </row>
    <row r="60" spans="2:47" x14ac:dyDescent="0.25">
      <c r="B60" s="60"/>
      <c r="C60" s="67"/>
      <c r="D60" s="55"/>
      <c r="E60" s="60"/>
      <c r="G60" s="60"/>
      <c r="S60" s="60"/>
      <c r="AB60" s="60"/>
      <c r="AC60" s="60"/>
      <c r="AD60" s="60"/>
      <c r="AE60" s="60"/>
      <c r="AF60" s="60"/>
      <c r="AG60" s="60"/>
      <c r="AH60" s="60"/>
      <c r="AI60" s="60"/>
      <c r="AJ60" s="60"/>
      <c r="AK60" s="60"/>
      <c r="AL60" s="60"/>
      <c r="AM60" s="60"/>
      <c r="AN60" s="60"/>
    </row>
    <row r="61" spans="2:47" x14ac:dyDescent="0.25">
      <c r="B61" s="60"/>
      <c r="C61" s="67"/>
      <c r="D61" s="55"/>
      <c r="E61" s="60"/>
      <c r="G61" s="60"/>
      <c r="S61" s="60"/>
      <c r="AB61" s="60"/>
      <c r="AC61" s="60"/>
      <c r="AD61" s="60"/>
      <c r="AE61" s="60"/>
      <c r="AF61" s="60"/>
      <c r="AG61" s="60"/>
      <c r="AH61" s="60"/>
      <c r="AI61" s="60"/>
      <c r="AJ61" s="60"/>
      <c r="AK61" s="60"/>
      <c r="AL61" s="60"/>
      <c r="AM61" s="60"/>
      <c r="AN61" s="60"/>
    </row>
    <row r="62" spans="2:47" x14ac:dyDescent="0.25">
      <c r="B62" s="60"/>
      <c r="C62" s="67"/>
      <c r="D62" s="55"/>
      <c r="E62" s="60"/>
      <c r="G62" s="60"/>
      <c r="S62" s="60"/>
      <c r="AB62" s="60"/>
      <c r="AC62" s="60"/>
      <c r="AD62" s="60"/>
      <c r="AE62" s="60"/>
      <c r="AF62" s="60"/>
      <c r="AG62" s="60"/>
      <c r="AH62" s="60"/>
      <c r="AI62" s="60"/>
      <c r="AJ62" s="60"/>
      <c r="AK62" s="60"/>
      <c r="AL62" s="60"/>
      <c r="AM62" s="60"/>
      <c r="AN62" s="60"/>
    </row>
    <row r="63" spans="2:47" x14ac:dyDescent="0.25">
      <c r="B63" s="60"/>
      <c r="C63" s="67"/>
      <c r="D63" s="55"/>
      <c r="E63" s="60"/>
      <c r="G63" s="60"/>
      <c r="S63" s="60"/>
      <c r="AB63" s="60"/>
      <c r="AC63" s="60"/>
      <c r="AD63" s="60"/>
      <c r="AE63" s="60"/>
      <c r="AF63" s="60"/>
      <c r="AG63" s="60"/>
      <c r="AH63" s="60"/>
      <c r="AI63" s="60"/>
      <c r="AJ63" s="60"/>
      <c r="AK63" s="60"/>
      <c r="AL63" s="60"/>
      <c r="AM63" s="60"/>
      <c r="AN63" s="60"/>
    </row>
    <row r="64" spans="2:47" x14ac:dyDescent="0.25">
      <c r="B64" s="60"/>
      <c r="C64" s="67"/>
      <c r="D64" s="55"/>
      <c r="E64" s="60"/>
      <c r="G64" s="60"/>
      <c r="S64" s="60"/>
      <c r="AB64" s="60"/>
      <c r="AC64" s="60"/>
      <c r="AD64" s="60"/>
      <c r="AE64" s="60"/>
      <c r="AF64" s="60"/>
      <c r="AG64" s="60"/>
      <c r="AH64" s="60"/>
      <c r="AI64" s="60"/>
      <c r="AJ64" s="60"/>
      <c r="AK64" s="60"/>
      <c r="AL64" s="60"/>
      <c r="AM64" s="60"/>
      <c r="AN64" s="60"/>
    </row>
    <row r="65" spans="2:40" x14ac:dyDescent="0.25">
      <c r="B65" s="60"/>
      <c r="C65" s="67"/>
      <c r="D65" s="55"/>
      <c r="E65" s="60"/>
      <c r="G65" s="60"/>
      <c r="S65" s="60"/>
      <c r="AB65" s="60"/>
      <c r="AC65" s="60"/>
      <c r="AD65" s="60"/>
      <c r="AE65" s="60"/>
      <c r="AF65" s="60"/>
      <c r="AG65" s="60"/>
      <c r="AH65" s="60"/>
      <c r="AI65" s="60"/>
      <c r="AJ65" s="60"/>
      <c r="AK65" s="60"/>
      <c r="AL65" s="60"/>
      <c r="AM65" s="60"/>
      <c r="AN65" s="60"/>
    </row>
    <row r="66" spans="2:40" x14ac:dyDescent="0.25">
      <c r="B66" s="60"/>
      <c r="C66" s="67"/>
      <c r="D66" s="55"/>
      <c r="E66" s="60"/>
      <c r="G66" s="60"/>
      <c r="S66" s="60"/>
      <c r="AB66" s="60"/>
      <c r="AC66" s="60"/>
      <c r="AD66" s="60"/>
      <c r="AE66" s="60"/>
      <c r="AF66" s="60"/>
      <c r="AG66" s="60"/>
      <c r="AH66" s="60"/>
      <c r="AI66" s="60"/>
      <c r="AJ66" s="60"/>
      <c r="AK66" s="60"/>
      <c r="AL66" s="60"/>
      <c r="AM66" s="60"/>
      <c r="AN66" s="60"/>
    </row>
    <row r="67" spans="2:40" x14ac:dyDescent="0.25">
      <c r="B67" s="60"/>
      <c r="C67" s="67"/>
      <c r="D67" s="55"/>
      <c r="E67" s="60"/>
      <c r="G67" s="60"/>
      <c r="S67" s="60"/>
      <c r="AB67" s="60"/>
      <c r="AC67" s="60"/>
      <c r="AD67" s="60"/>
      <c r="AE67" s="60"/>
      <c r="AF67" s="60"/>
      <c r="AG67" s="60"/>
      <c r="AH67" s="60"/>
      <c r="AI67" s="60"/>
      <c r="AJ67" s="60"/>
      <c r="AK67" s="60"/>
      <c r="AL67" s="60"/>
      <c r="AM67" s="60"/>
      <c r="AN67" s="60"/>
    </row>
    <row r="68" spans="2:40" x14ac:dyDescent="0.25">
      <c r="B68" s="60"/>
      <c r="C68" s="67"/>
      <c r="D68" s="55"/>
      <c r="E68" s="60"/>
      <c r="G68" s="60"/>
      <c r="S68" s="60"/>
      <c r="AB68" s="60"/>
      <c r="AC68" s="60"/>
      <c r="AD68" s="60"/>
      <c r="AE68" s="60"/>
      <c r="AF68" s="60"/>
      <c r="AG68" s="60"/>
      <c r="AH68" s="60"/>
      <c r="AI68" s="60"/>
      <c r="AJ68" s="60"/>
      <c r="AK68" s="60"/>
      <c r="AL68" s="60"/>
      <c r="AM68" s="60"/>
      <c r="AN68" s="60"/>
    </row>
    <row r="69" spans="2:40" x14ac:dyDescent="0.25">
      <c r="B69" s="60"/>
      <c r="C69" s="67"/>
      <c r="D69" s="55"/>
      <c r="E69" s="60"/>
      <c r="G69" s="60"/>
      <c r="S69" s="60"/>
      <c r="AB69" s="60"/>
      <c r="AC69" s="60"/>
      <c r="AD69" s="60"/>
      <c r="AE69" s="60"/>
      <c r="AF69" s="60"/>
      <c r="AG69" s="60"/>
      <c r="AH69" s="60"/>
      <c r="AI69" s="60"/>
      <c r="AJ69" s="60"/>
      <c r="AK69" s="60"/>
      <c r="AL69" s="60"/>
      <c r="AM69" s="60"/>
      <c r="AN69" s="60"/>
    </row>
    <row r="70" spans="2:40" x14ac:dyDescent="0.25">
      <c r="B70" s="60"/>
      <c r="C70" s="67"/>
      <c r="D70" s="55"/>
      <c r="E70" s="60"/>
      <c r="G70" s="60"/>
      <c r="S70" s="60"/>
      <c r="AB70" s="60"/>
      <c r="AC70" s="60"/>
      <c r="AD70" s="60"/>
      <c r="AE70" s="60"/>
      <c r="AF70" s="60"/>
      <c r="AG70" s="60"/>
      <c r="AH70" s="60"/>
      <c r="AI70" s="60"/>
      <c r="AJ70" s="60"/>
      <c r="AK70" s="60"/>
      <c r="AL70" s="60"/>
      <c r="AM70" s="60"/>
      <c r="AN70" s="60"/>
    </row>
    <row r="71" spans="2:40" x14ac:dyDescent="0.25">
      <c r="B71" s="60"/>
      <c r="C71" s="67"/>
      <c r="D71" s="55"/>
      <c r="E71" s="60"/>
      <c r="G71" s="60"/>
      <c r="S71" s="60"/>
      <c r="AB71" s="60"/>
      <c r="AC71" s="60"/>
      <c r="AD71" s="60"/>
      <c r="AE71" s="60"/>
      <c r="AF71" s="60"/>
      <c r="AG71" s="60"/>
      <c r="AH71" s="60"/>
      <c r="AI71" s="60"/>
      <c r="AJ71" s="60"/>
      <c r="AK71" s="60"/>
      <c r="AL71" s="60"/>
      <c r="AM71" s="60"/>
      <c r="AN71" s="60"/>
    </row>
    <row r="72" spans="2:40" x14ac:dyDescent="0.25">
      <c r="B72" s="60"/>
      <c r="C72" s="67"/>
      <c r="D72" s="55"/>
      <c r="E72" s="60"/>
      <c r="G72" s="60"/>
      <c r="S72" s="60"/>
      <c r="AB72" s="60"/>
      <c r="AC72" s="60"/>
      <c r="AD72" s="60"/>
      <c r="AE72" s="60"/>
      <c r="AF72" s="60"/>
      <c r="AG72" s="60"/>
      <c r="AH72" s="60"/>
      <c r="AI72" s="60"/>
      <c r="AJ72" s="60"/>
      <c r="AK72" s="60"/>
      <c r="AL72" s="60"/>
      <c r="AM72" s="60"/>
      <c r="AN72" s="60"/>
    </row>
    <row r="73" spans="2:40" x14ac:dyDescent="0.25">
      <c r="B73" s="60"/>
      <c r="C73" s="67"/>
      <c r="D73" s="55"/>
      <c r="E73" s="60"/>
      <c r="G73" s="60"/>
      <c r="S73" s="60"/>
      <c r="AB73" s="60"/>
      <c r="AC73" s="60"/>
      <c r="AD73" s="60"/>
      <c r="AE73" s="60"/>
      <c r="AF73" s="60"/>
      <c r="AG73" s="60"/>
      <c r="AH73" s="60"/>
      <c r="AI73" s="60"/>
      <c r="AJ73" s="60"/>
      <c r="AK73" s="60"/>
      <c r="AL73" s="60"/>
      <c r="AM73" s="60"/>
      <c r="AN73" s="60"/>
    </row>
    <row r="74" spans="2:40" x14ac:dyDescent="0.25">
      <c r="B74" s="60"/>
      <c r="C74" s="67"/>
      <c r="D74" s="55"/>
      <c r="E74" s="60"/>
      <c r="G74" s="60"/>
      <c r="S74" s="60"/>
      <c r="AB74" s="60"/>
      <c r="AC74" s="60"/>
      <c r="AD74" s="60"/>
      <c r="AE74" s="60"/>
      <c r="AF74" s="60"/>
      <c r="AG74" s="60"/>
      <c r="AH74" s="60"/>
      <c r="AI74" s="60"/>
      <c r="AJ74" s="60"/>
      <c r="AK74" s="60"/>
      <c r="AL74" s="60"/>
      <c r="AM74" s="60"/>
      <c r="AN74" s="60"/>
    </row>
    <row r="75" spans="2:40" x14ac:dyDescent="0.25">
      <c r="B75" s="60"/>
      <c r="C75" s="67"/>
      <c r="D75" s="55"/>
      <c r="E75" s="60"/>
      <c r="G75" s="60"/>
      <c r="S75" s="60"/>
      <c r="AB75" s="60"/>
      <c r="AC75" s="60"/>
      <c r="AD75" s="60"/>
      <c r="AE75" s="60"/>
      <c r="AF75" s="60"/>
      <c r="AG75" s="60"/>
      <c r="AH75" s="60"/>
      <c r="AI75" s="60"/>
      <c r="AJ75" s="60"/>
      <c r="AK75" s="60"/>
      <c r="AL75" s="60"/>
      <c r="AM75" s="60"/>
      <c r="AN75" s="60"/>
    </row>
    <row r="76" spans="2:40" x14ac:dyDescent="0.25">
      <c r="B76" s="60"/>
      <c r="C76" s="67"/>
      <c r="D76" s="55"/>
      <c r="E76" s="60"/>
      <c r="G76" s="60"/>
      <c r="S76" s="60"/>
      <c r="AB76" s="60"/>
      <c r="AC76" s="60"/>
      <c r="AD76" s="60"/>
      <c r="AE76" s="60"/>
      <c r="AF76" s="60"/>
      <c r="AG76" s="60"/>
      <c r="AH76" s="60"/>
      <c r="AI76" s="60"/>
      <c r="AJ76" s="60"/>
      <c r="AK76" s="60"/>
      <c r="AL76" s="60"/>
      <c r="AM76" s="60"/>
      <c r="AN76" s="60"/>
    </row>
    <row r="77" spans="2:40" x14ac:dyDescent="0.25">
      <c r="B77" s="60"/>
      <c r="C77" s="67"/>
      <c r="D77" s="55"/>
      <c r="E77" s="60"/>
      <c r="G77" s="60"/>
      <c r="S77" s="60"/>
      <c r="AB77" s="60"/>
      <c r="AC77" s="60"/>
      <c r="AD77" s="60"/>
      <c r="AE77" s="60"/>
      <c r="AF77" s="60"/>
      <c r="AG77" s="60"/>
      <c r="AH77" s="60"/>
      <c r="AI77" s="60"/>
      <c r="AJ77" s="60"/>
      <c r="AK77" s="60"/>
      <c r="AL77" s="60"/>
      <c r="AM77" s="60"/>
      <c r="AN77" s="60"/>
    </row>
    <row r="78" spans="2:40" x14ac:dyDescent="0.25">
      <c r="B78" s="60"/>
      <c r="C78" s="67"/>
      <c r="D78" s="55"/>
      <c r="E78" s="60"/>
      <c r="G78" s="60"/>
      <c r="S78" s="60"/>
      <c r="AB78" s="60"/>
      <c r="AC78" s="60"/>
      <c r="AD78" s="60"/>
      <c r="AE78" s="60"/>
      <c r="AF78" s="60"/>
      <c r="AG78" s="60"/>
      <c r="AH78" s="60"/>
      <c r="AI78" s="60"/>
      <c r="AJ78" s="60"/>
      <c r="AK78" s="60"/>
      <c r="AL78" s="60"/>
      <c r="AM78" s="60"/>
      <c r="AN78" s="60"/>
    </row>
    <row r="79" spans="2:40" x14ac:dyDescent="0.25">
      <c r="B79" s="60"/>
      <c r="C79" s="67"/>
      <c r="D79" s="55"/>
      <c r="E79" s="60"/>
      <c r="G79" s="60"/>
      <c r="S79" s="60"/>
      <c r="AB79" s="60"/>
      <c r="AC79" s="60"/>
      <c r="AD79" s="60"/>
      <c r="AE79" s="60"/>
      <c r="AF79" s="60"/>
      <c r="AG79" s="60"/>
      <c r="AH79" s="60"/>
      <c r="AI79" s="60"/>
      <c r="AJ79" s="60"/>
      <c r="AK79" s="60"/>
      <c r="AL79" s="60"/>
      <c r="AM79" s="60"/>
      <c r="AN79" s="60"/>
    </row>
    <row r="80" spans="2:40" x14ac:dyDescent="0.25">
      <c r="B80" s="60"/>
      <c r="C80" s="67"/>
      <c r="D80" s="55"/>
      <c r="E80" s="60"/>
      <c r="G80" s="60"/>
      <c r="S80" s="60"/>
      <c r="AB80" s="60"/>
      <c r="AC80" s="60"/>
      <c r="AD80" s="60"/>
      <c r="AE80" s="60"/>
      <c r="AF80" s="60"/>
      <c r="AG80" s="60"/>
      <c r="AH80" s="60"/>
      <c r="AI80" s="60"/>
      <c r="AJ80" s="60"/>
      <c r="AK80" s="60"/>
      <c r="AL80" s="60"/>
      <c r="AM80" s="60"/>
      <c r="AN80" s="60"/>
    </row>
    <row r="81" spans="2:40" x14ac:dyDescent="0.25">
      <c r="B81" s="60"/>
      <c r="C81" s="67"/>
      <c r="D81" s="55"/>
      <c r="E81" s="60"/>
      <c r="G81" s="60"/>
      <c r="S81" s="60"/>
      <c r="AB81" s="60"/>
      <c r="AC81" s="60"/>
      <c r="AD81" s="60"/>
      <c r="AE81" s="60"/>
      <c r="AF81" s="60"/>
      <c r="AG81" s="60"/>
      <c r="AH81" s="60"/>
      <c r="AI81" s="60"/>
      <c r="AJ81" s="60"/>
      <c r="AK81" s="60"/>
      <c r="AL81" s="60"/>
      <c r="AM81" s="60"/>
      <c r="AN81" s="60"/>
    </row>
    <row r="82" spans="2:40" x14ac:dyDescent="0.25">
      <c r="B82" s="60"/>
      <c r="C82" s="67"/>
      <c r="D82" s="55"/>
      <c r="E82" s="60"/>
      <c r="G82" s="60"/>
      <c r="S82" s="60"/>
      <c r="AB82" s="60"/>
      <c r="AC82" s="60"/>
      <c r="AD82" s="60"/>
      <c r="AE82" s="60"/>
      <c r="AF82" s="60"/>
      <c r="AG82" s="60"/>
      <c r="AH82" s="60"/>
      <c r="AI82" s="60"/>
      <c r="AJ82" s="60"/>
      <c r="AK82" s="60"/>
      <c r="AL82" s="60"/>
      <c r="AM82" s="60"/>
      <c r="AN82" s="60"/>
    </row>
    <row r="83" spans="2:40" x14ac:dyDescent="0.25">
      <c r="B83" s="60"/>
      <c r="C83" s="67"/>
      <c r="D83" s="55"/>
      <c r="E83" s="60"/>
      <c r="G83" s="60"/>
      <c r="S83" s="60"/>
      <c r="AB83" s="60"/>
      <c r="AC83" s="60"/>
      <c r="AD83" s="60"/>
      <c r="AE83" s="60"/>
      <c r="AF83" s="60"/>
      <c r="AG83" s="60"/>
      <c r="AH83" s="60"/>
      <c r="AI83" s="60"/>
      <c r="AJ83" s="60"/>
      <c r="AK83" s="60"/>
      <c r="AL83" s="60"/>
      <c r="AM83" s="60"/>
      <c r="AN83" s="60"/>
    </row>
    <row r="84" spans="2:40" x14ac:dyDescent="0.25">
      <c r="B84" s="60"/>
      <c r="C84" s="67"/>
      <c r="D84" s="55"/>
      <c r="E84" s="60"/>
      <c r="G84" s="60"/>
      <c r="S84" s="60"/>
      <c r="AB84" s="60"/>
      <c r="AC84" s="60"/>
      <c r="AD84" s="60"/>
      <c r="AE84" s="60"/>
      <c r="AF84" s="60"/>
      <c r="AG84" s="60"/>
      <c r="AH84" s="60"/>
      <c r="AI84" s="60"/>
      <c r="AJ84" s="60"/>
      <c r="AK84" s="60"/>
      <c r="AL84" s="60"/>
      <c r="AM84" s="60"/>
      <c r="AN84" s="60"/>
    </row>
    <row r="85" spans="2:40" x14ac:dyDescent="0.25">
      <c r="B85" s="60"/>
      <c r="C85" s="67"/>
      <c r="D85" s="55"/>
      <c r="E85" s="60"/>
      <c r="G85" s="60"/>
      <c r="S85" s="60"/>
      <c r="AB85" s="60"/>
      <c r="AC85" s="60"/>
      <c r="AD85" s="60"/>
      <c r="AE85" s="60"/>
      <c r="AF85" s="60"/>
      <c r="AG85" s="60"/>
      <c r="AH85" s="60"/>
      <c r="AI85" s="60"/>
      <c r="AJ85" s="60"/>
      <c r="AK85" s="60"/>
      <c r="AL85" s="60"/>
      <c r="AM85" s="60"/>
      <c r="AN85" s="60"/>
    </row>
    <row r="86" spans="2:40" x14ac:dyDescent="0.25">
      <c r="B86" s="60"/>
      <c r="C86" s="67"/>
      <c r="D86" s="55"/>
      <c r="E86" s="60"/>
      <c r="G86" s="60"/>
      <c r="S86" s="60"/>
      <c r="AB86" s="60"/>
      <c r="AC86" s="60"/>
      <c r="AD86" s="60"/>
      <c r="AE86" s="60"/>
      <c r="AF86" s="60"/>
      <c r="AG86" s="60"/>
      <c r="AH86" s="60"/>
      <c r="AI86" s="60"/>
      <c r="AJ86" s="60"/>
      <c r="AK86" s="60"/>
      <c r="AL86" s="60"/>
      <c r="AM86" s="60"/>
      <c r="AN86" s="60"/>
    </row>
    <row r="87" spans="2:40" x14ac:dyDescent="0.25">
      <c r="B87" s="60"/>
      <c r="C87" s="67"/>
      <c r="D87" s="55"/>
      <c r="E87" s="60"/>
      <c r="G87" s="60"/>
      <c r="S87" s="60"/>
      <c r="AB87" s="60"/>
      <c r="AC87" s="60"/>
      <c r="AD87" s="60"/>
      <c r="AE87" s="60"/>
      <c r="AF87" s="60"/>
      <c r="AG87" s="60"/>
      <c r="AH87" s="60"/>
      <c r="AI87" s="60"/>
      <c r="AJ87" s="60"/>
      <c r="AK87" s="60"/>
      <c r="AL87" s="60"/>
      <c r="AM87" s="60"/>
      <c r="AN87" s="60"/>
    </row>
    <row r="88" spans="2:40" x14ac:dyDescent="0.25">
      <c r="B88" s="60"/>
      <c r="C88" s="67"/>
      <c r="D88" s="55"/>
      <c r="E88" s="60"/>
      <c r="G88" s="60"/>
      <c r="S88" s="60"/>
      <c r="AB88" s="60"/>
      <c r="AC88" s="60"/>
      <c r="AD88" s="60"/>
      <c r="AE88" s="60"/>
      <c r="AF88" s="60"/>
      <c r="AG88" s="60"/>
      <c r="AH88" s="60"/>
      <c r="AI88" s="60"/>
      <c r="AJ88" s="60"/>
      <c r="AK88" s="60"/>
      <c r="AL88" s="60"/>
      <c r="AM88" s="60"/>
      <c r="AN88" s="60"/>
    </row>
    <row r="89" spans="2:40" x14ac:dyDescent="0.25">
      <c r="B89" s="60"/>
      <c r="C89" s="67"/>
      <c r="D89" s="55"/>
      <c r="E89" s="60"/>
      <c r="G89" s="60"/>
      <c r="S89" s="60"/>
      <c r="AB89" s="60"/>
      <c r="AC89" s="60"/>
      <c r="AD89" s="60"/>
      <c r="AE89" s="60"/>
      <c r="AF89" s="60"/>
      <c r="AG89" s="60"/>
      <c r="AH89" s="60"/>
      <c r="AI89" s="60"/>
      <c r="AJ89" s="60"/>
      <c r="AK89" s="60"/>
      <c r="AL89" s="60"/>
      <c r="AM89" s="60"/>
      <c r="AN89" s="60"/>
    </row>
    <row r="90" spans="2:40" x14ac:dyDescent="0.25">
      <c r="B90" s="60"/>
      <c r="C90" s="67"/>
      <c r="D90" s="55"/>
      <c r="E90" s="60"/>
      <c r="G90" s="60"/>
      <c r="S90" s="60"/>
      <c r="AB90" s="60"/>
      <c r="AC90" s="60"/>
      <c r="AD90" s="60"/>
      <c r="AE90" s="60"/>
      <c r="AF90" s="60"/>
      <c r="AG90" s="60"/>
      <c r="AH90" s="60"/>
      <c r="AI90" s="60"/>
      <c r="AJ90" s="60"/>
      <c r="AK90" s="60"/>
      <c r="AL90" s="60"/>
      <c r="AM90" s="60"/>
      <c r="AN90" s="60"/>
    </row>
    <row r="91" spans="2:40" x14ac:dyDescent="0.25">
      <c r="B91" s="60"/>
      <c r="C91" s="67"/>
      <c r="D91" s="55"/>
      <c r="E91" s="60"/>
      <c r="G91" s="60"/>
      <c r="S91" s="60"/>
      <c r="AB91" s="60"/>
      <c r="AC91" s="60"/>
      <c r="AD91" s="60"/>
      <c r="AE91" s="60"/>
      <c r="AF91" s="60"/>
      <c r="AG91" s="60"/>
      <c r="AH91" s="60"/>
      <c r="AI91" s="60"/>
      <c r="AJ91" s="60"/>
      <c r="AK91" s="60"/>
      <c r="AL91" s="60"/>
      <c r="AM91" s="60"/>
      <c r="AN91" s="60"/>
    </row>
    <row r="92" spans="2:40" x14ac:dyDescent="0.25">
      <c r="B92" s="60"/>
      <c r="C92" s="67"/>
      <c r="D92" s="55"/>
      <c r="E92" s="60"/>
      <c r="G92" s="60"/>
      <c r="S92" s="60"/>
      <c r="AB92" s="60"/>
      <c r="AC92" s="60"/>
      <c r="AD92" s="60"/>
      <c r="AE92" s="60"/>
      <c r="AF92" s="60"/>
      <c r="AG92" s="60"/>
      <c r="AH92" s="60"/>
      <c r="AI92" s="60"/>
      <c r="AJ92" s="60"/>
      <c r="AK92" s="60"/>
      <c r="AL92" s="60"/>
      <c r="AM92" s="60"/>
      <c r="AN92" s="60"/>
    </row>
    <row r="93" spans="2:40" x14ac:dyDescent="0.25">
      <c r="B93" s="60"/>
      <c r="C93" s="67"/>
      <c r="D93" s="55"/>
      <c r="E93" s="60"/>
      <c r="G93" s="60"/>
      <c r="S93" s="60"/>
      <c r="AB93" s="60"/>
      <c r="AC93" s="60"/>
      <c r="AD93" s="60"/>
      <c r="AE93" s="60"/>
      <c r="AF93" s="60"/>
      <c r="AG93" s="60"/>
      <c r="AH93" s="60"/>
      <c r="AI93" s="60"/>
      <c r="AJ93" s="60"/>
      <c r="AK93" s="60"/>
      <c r="AL93" s="60"/>
      <c r="AM93" s="60"/>
      <c r="AN93" s="60"/>
    </row>
    <row r="94" spans="2:40" x14ac:dyDescent="0.25">
      <c r="B94" s="60"/>
      <c r="C94" s="67"/>
      <c r="D94" s="55"/>
      <c r="E94" s="60"/>
      <c r="G94" s="60"/>
      <c r="S94" s="60"/>
      <c r="AB94" s="60"/>
      <c r="AC94" s="60"/>
      <c r="AD94" s="60"/>
      <c r="AE94" s="60"/>
      <c r="AF94" s="60"/>
      <c r="AG94" s="60"/>
      <c r="AH94" s="60"/>
      <c r="AI94" s="60"/>
      <c r="AJ94" s="60"/>
      <c r="AK94" s="60"/>
      <c r="AL94" s="60"/>
      <c r="AM94" s="60"/>
      <c r="AN94" s="60"/>
    </row>
    <row r="95" spans="2:40" x14ac:dyDescent="0.25">
      <c r="B95" s="60"/>
      <c r="C95" s="67"/>
      <c r="D95" s="55"/>
      <c r="E95" s="60"/>
      <c r="G95" s="60"/>
      <c r="S95" s="60"/>
      <c r="AB95" s="60"/>
      <c r="AC95" s="60"/>
      <c r="AD95" s="60"/>
      <c r="AE95" s="60"/>
      <c r="AF95" s="60"/>
      <c r="AG95" s="60"/>
      <c r="AH95" s="60"/>
      <c r="AI95" s="60"/>
      <c r="AJ95" s="60"/>
      <c r="AK95" s="60"/>
      <c r="AL95" s="60"/>
      <c r="AM95" s="60"/>
      <c r="AN95" s="60"/>
    </row>
    <row r="96" spans="2:40" x14ac:dyDescent="0.25">
      <c r="B96" s="60"/>
      <c r="C96" s="67"/>
      <c r="D96" s="55"/>
      <c r="E96" s="60"/>
      <c r="G96" s="60"/>
      <c r="S96" s="60"/>
      <c r="AB96" s="60"/>
      <c r="AC96" s="60"/>
      <c r="AD96" s="60"/>
      <c r="AE96" s="60"/>
      <c r="AF96" s="60"/>
      <c r="AG96" s="60"/>
      <c r="AH96" s="60"/>
      <c r="AI96" s="60"/>
      <c r="AJ96" s="60"/>
      <c r="AK96" s="60"/>
      <c r="AL96" s="60"/>
      <c r="AM96" s="60"/>
      <c r="AN96" s="60"/>
    </row>
    <row r="97" spans="2:40" x14ac:dyDescent="0.25">
      <c r="B97" s="60"/>
      <c r="C97" s="67"/>
      <c r="D97" s="55"/>
      <c r="E97" s="60"/>
      <c r="G97" s="60"/>
      <c r="S97" s="60"/>
      <c r="AB97" s="60"/>
      <c r="AC97" s="60"/>
      <c r="AD97" s="60"/>
      <c r="AE97" s="60"/>
      <c r="AF97" s="60"/>
      <c r="AG97" s="60"/>
      <c r="AH97" s="60"/>
      <c r="AI97" s="60"/>
      <c r="AJ97" s="60"/>
      <c r="AK97" s="60"/>
      <c r="AL97" s="60"/>
      <c r="AM97" s="60"/>
      <c r="AN97" s="60"/>
    </row>
    <row r="98" spans="2:40" x14ac:dyDescent="0.25">
      <c r="B98" s="60"/>
      <c r="C98" s="67"/>
      <c r="D98" s="55"/>
      <c r="E98" s="60"/>
      <c r="G98" s="60"/>
      <c r="S98" s="60"/>
      <c r="AB98" s="60"/>
      <c r="AC98" s="60"/>
      <c r="AD98" s="60"/>
      <c r="AE98" s="60"/>
      <c r="AF98" s="60"/>
      <c r="AG98" s="60"/>
      <c r="AH98" s="60"/>
      <c r="AI98" s="60"/>
      <c r="AJ98" s="60"/>
      <c r="AK98" s="60"/>
      <c r="AL98" s="60"/>
      <c r="AM98" s="60"/>
      <c r="AN98" s="60"/>
    </row>
    <row r="99" spans="2:40" x14ac:dyDescent="0.25">
      <c r="B99" s="60"/>
      <c r="C99" s="67"/>
      <c r="D99" s="55"/>
      <c r="E99" s="60"/>
      <c r="G99" s="60"/>
      <c r="S99" s="60"/>
      <c r="AB99" s="60"/>
      <c r="AC99" s="60"/>
      <c r="AD99" s="60"/>
      <c r="AE99" s="60"/>
      <c r="AF99" s="60"/>
      <c r="AG99" s="60"/>
      <c r="AH99" s="60"/>
      <c r="AI99" s="60"/>
      <c r="AJ99" s="60"/>
      <c r="AK99" s="60"/>
      <c r="AL99" s="60"/>
      <c r="AM99" s="60"/>
      <c r="AN99" s="60"/>
    </row>
    <row r="100" spans="2:40" x14ac:dyDescent="0.25">
      <c r="B100" s="60"/>
      <c r="C100" s="67"/>
      <c r="D100" s="55"/>
      <c r="E100" s="60"/>
      <c r="G100" s="60"/>
      <c r="S100" s="60"/>
      <c r="AB100" s="60"/>
      <c r="AC100" s="60"/>
      <c r="AD100" s="60"/>
      <c r="AE100" s="60"/>
      <c r="AF100" s="60"/>
      <c r="AG100" s="60"/>
      <c r="AH100" s="60"/>
      <c r="AI100" s="60"/>
      <c r="AJ100" s="60"/>
      <c r="AK100" s="60"/>
      <c r="AL100" s="60"/>
      <c r="AM100" s="60"/>
      <c r="AN100" s="60"/>
    </row>
    <row r="101" spans="2:40" x14ac:dyDescent="0.25">
      <c r="B101" s="60"/>
      <c r="C101" s="67"/>
      <c r="D101" s="55"/>
      <c r="E101" s="60"/>
      <c r="G101" s="60"/>
      <c r="S101" s="60"/>
      <c r="AB101" s="60"/>
      <c r="AC101" s="60"/>
      <c r="AD101" s="60"/>
      <c r="AE101" s="60"/>
      <c r="AF101" s="60"/>
      <c r="AG101" s="60"/>
      <c r="AH101" s="60"/>
      <c r="AI101" s="60"/>
      <c r="AJ101" s="60"/>
      <c r="AK101" s="60"/>
      <c r="AL101" s="60"/>
      <c r="AM101" s="60"/>
      <c r="AN101" s="60"/>
    </row>
    <row r="102" spans="2:40" x14ac:dyDescent="0.25">
      <c r="B102" s="60"/>
      <c r="C102" s="67"/>
      <c r="D102" s="55"/>
      <c r="E102" s="60"/>
      <c r="G102" s="60"/>
      <c r="S102" s="60"/>
      <c r="AB102" s="60"/>
      <c r="AC102" s="60"/>
      <c r="AD102" s="60"/>
      <c r="AE102" s="60"/>
      <c r="AF102" s="60"/>
      <c r="AG102" s="60"/>
      <c r="AH102" s="60"/>
      <c r="AI102" s="60"/>
      <c r="AJ102" s="60"/>
      <c r="AK102" s="60"/>
      <c r="AL102" s="60"/>
      <c r="AM102" s="60"/>
      <c r="AN102" s="60"/>
    </row>
    <row r="103" spans="2:40" x14ac:dyDescent="0.25">
      <c r="B103" s="60"/>
      <c r="C103" s="67"/>
      <c r="D103" s="55"/>
      <c r="E103" s="60"/>
      <c r="G103" s="60"/>
      <c r="S103" s="60"/>
      <c r="AB103" s="60"/>
      <c r="AC103" s="60"/>
      <c r="AD103" s="60"/>
      <c r="AE103" s="60"/>
      <c r="AF103" s="60"/>
      <c r="AG103" s="60"/>
      <c r="AH103" s="60"/>
      <c r="AI103" s="60"/>
      <c r="AJ103" s="60"/>
      <c r="AK103" s="60"/>
      <c r="AL103" s="60"/>
      <c r="AM103" s="60"/>
      <c r="AN103" s="60"/>
    </row>
    <row r="104" spans="2:40" x14ac:dyDescent="0.25">
      <c r="B104" s="60"/>
      <c r="C104" s="67"/>
      <c r="D104" s="55"/>
      <c r="E104" s="60"/>
      <c r="G104" s="60"/>
      <c r="S104" s="60"/>
      <c r="AB104" s="60"/>
      <c r="AC104" s="60"/>
      <c r="AD104" s="60"/>
      <c r="AE104" s="60"/>
      <c r="AF104" s="60"/>
      <c r="AG104" s="60"/>
      <c r="AH104" s="60"/>
      <c r="AI104" s="60"/>
      <c r="AJ104" s="60"/>
      <c r="AK104" s="60"/>
      <c r="AL104" s="60"/>
      <c r="AM104" s="60"/>
      <c r="AN104" s="60"/>
    </row>
    <row r="105" spans="2:40" x14ac:dyDescent="0.25">
      <c r="B105" s="60"/>
      <c r="C105" s="67"/>
      <c r="D105" s="55"/>
      <c r="E105" s="60"/>
      <c r="G105" s="60"/>
      <c r="S105" s="60"/>
      <c r="AB105" s="60"/>
      <c r="AC105" s="60"/>
      <c r="AD105" s="60"/>
      <c r="AE105" s="60"/>
      <c r="AF105" s="60"/>
      <c r="AG105" s="60"/>
      <c r="AH105" s="60"/>
      <c r="AI105" s="60"/>
      <c r="AJ105" s="60"/>
      <c r="AK105" s="60"/>
      <c r="AL105" s="60"/>
      <c r="AM105" s="60"/>
      <c r="AN105" s="60"/>
    </row>
    <row r="106" spans="2:40" x14ac:dyDescent="0.25">
      <c r="B106" s="60"/>
      <c r="C106" s="67"/>
      <c r="D106" s="55"/>
      <c r="E106" s="60"/>
      <c r="G106" s="60"/>
      <c r="S106" s="60"/>
      <c r="AB106" s="60"/>
      <c r="AC106" s="60"/>
      <c r="AD106" s="60"/>
      <c r="AE106" s="60"/>
      <c r="AF106" s="60"/>
      <c r="AG106" s="60"/>
      <c r="AH106" s="60"/>
      <c r="AI106" s="60"/>
      <c r="AJ106" s="60"/>
      <c r="AK106" s="60"/>
      <c r="AL106" s="60"/>
      <c r="AM106" s="60"/>
      <c r="AN106" s="60"/>
    </row>
    <row r="107" spans="2:40" x14ac:dyDescent="0.25">
      <c r="B107" s="60"/>
      <c r="C107" s="67"/>
      <c r="D107" s="55"/>
      <c r="E107" s="60"/>
      <c r="G107" s="60"/>
      <c r="S107" s="60"/>
      <c r="AB107" s="60"/>
      <c r="AC107" s="60"/>
      <c r="AD107" s="60"/>
      <c r="AE107" s="60"/>
      <c r="AF107" s="60"/>
      <c r="AG107" s="60"/>
      <c r="AH107" s="60"/>
      <c r="AI107" s="60"/>
      <c r="AJ107" s="60"/>
      <c r="AK107" s="60"/>
      <c r="AL107" s="60"/>
      <c r="AM107" s="60"/>
      <c r="AN107" s="60"/>
    </row>
    <row r="108" spans="2:40" x14ac:dyDescent="0.25">
      <c r="B108" s="60"/>
      <c r="C108" s="67"/>
      <c r="D108" s="55"/>
      <c r="E108" s="60"/>
      <c r="G108" s="60"/>
      <c r="S108" s="60"/>
      <c r="AB108" s="60"/>
      <c r="AC108" s="60"/>
      <c r="AD108" s="60"/>
      <c r="AE108" s="60"/>
      <c r="AF108" s="60"/>
      <c r="AG108" s="60"/>
      <c r="AH108" s="60"/>
      <c r="AI108" s="60"/>
      <c r="AJ108" s="60"/>
      <c r="AK108" s="60"/>
      <c r="AL108" s="60"/>
      <c r="AM108" s="60"/>
      <c r="AN108" s="60"/>
    </row>
    <row r="109" spans="2:40" x14ac:dyDescent="0.25">
      <c r="B109" s="60"/>
      <c r="C109" s="67"/>
      <c r="D109" s="55"/>
      <c r="E109" s="60"/>
      <c r="G109" s="60"/>
      <c r="S109" s="60"/>
      <c r="AB109" s="60"/>
      <c r="AC109" s="60"/>
      <c r="AD109" s="60"/>
      <c r="AE109" s="60"/>
      <c r="AF109" s="60"/>
      <c r="AG109" s="60"/>
      <c r="AH109" s="60"/>
      <c r="AI109" s="60"/>
      <c r="AJ109" s="60"/>
      <c r="AK109" s="60"/>
      <c r="AL109" s="60"/>
      <c r="AM109" s="60"/>
      <c r="AN109" s="60"/>
    </row>
    <row r="110" spans="2:40" x14ac:dyDescent="0.25">
      <c r="B110" s="60"/>
      <c r="C110" s="67"/>
      <c r="D110" s="55"/>
      <c r="E110" s="60"/>
      <c r="G110" s="60"/>
      <c r="S110" s="60"/>
      <c r="AB110" s="60"/>
      <c r="AC110" s="60"/>
      <c r="AD110" s="60"/>
      <c r="AE110" s="60"/>
      <c r="AF110" s="60"/>
      <c r="AG110" s="60"/>
      <c r="AH110" s="60"/>
      <c r="AI110" s="60"/>
      <c r="AJ110" s="60"/>
      <c r="AK110" s="60"/>
      <c r="AL110" s="60"/>
      <c r="AM110" s="60"/>
      <c r="AN110" s="60"/>
    </row>
    <row r="111" spans="2:40" x14ac:dyDescent="0.25">
      <c r="B111" s="60"/>
      <c r="C111" s="67"/>
      <c r="D111" s="55"/>
      <c r="E111" s="60"/>
      <c r="G111" s="60"/>
      <c r="S111" s="60"/>
      <c r="AB111" s="60"/>
      <c r="AC111" s="60"/>
      <c r="AD111" s="60"/>
      <c r="AE111" s="60"/>
      <c r="AF111" s="60"/>
      <c r="AG111" s="60"/>
      <c r="AH111" s="60"/>
      <c r="AI111" s="60"/>
      <c r="AJ111" s="60"/>
      <c r="AK111" s="60"/>
      <c r="AL111" s="60"/>
      <c r="AM111" s="60"/>
      <c r="AN111" s="60"/>
    </row>
    <row r="112" spans="2:40" x14ac:dyDescent="0.25">
      <c r="B112" s="60"/>
      <c r="C112" s="67"/>
      <c r="D112" s="55"/>
      <c r="E112" s="60"/>
      <c r="G112" s="60"/>
      <c r="S112" s="60"/>
      <c r="AB112" s="60"/>
      <c r="AC112" s="60"/>
      <c r="AD112" s="60"/>
      <c r="AE112" s="60"/>
      <c r="AF112" s="60"/>
      <c r="AG112" s="60"/>
      <c r="AH112" s="60"/>
      <c r="AI112" s="60"/>
      <c r="AJ112" s="60"/>
      <c r="AK112" s="60"/>
      <c r="AL112" s="60"/>
      <c r="AM112" s="60"/>
      <c r="AN112" s="60"/>
    </row>
    <row r="113" spans="2:40" x14ac:dyDescent="0.25">
      <c r="B113" s="60"/>
      <c r="C113" s="67"/>
      <c r="D113" s="55"/>
      <c r="E113" s="60"/>
      <c r="G113" s="60"/>
      <c r="S113" s="60"/>
      <c r="AB113" s="60"/>
      <c r="AC113" s="60"/>
      <c r="AD113" s="60"/>
      <c r="AE113" s="60"/>
      <c r="AF113" s="60"/>
      <c r="AG113" s="60"/>
      <c r="AH113" s="60"/>
      <c r="AI113" s="60"/>
      <c r="AJ113" s="60"/>
      <c r="AK113" s="60"/>
      <c r="AL113" s="60"/>
      <c r="AM113" s="60"/>
      <c r="AN113" s="60"/>
    </row>
    <row r="114" spans="2:40" x14ac:dyDescent="0.25">
      <c r="B114" s="60"/>
      <c r="C114" s="67"/>
      <c r="D114" s="55"/>
      <c r="E114" s="60"/>
      <c r="G114" s="60"/>
      <c r="S114" s="60"/>
      <c r="AB114" s="60"/>
      <c r="AC114" s="60"/>
      <c r="AD114" s="60"/>
      <c r="AE114" s="60"/>
      <c r="AF114" s="60"/>
      <c r="AG114" s="60"/>
      <c r="AH114" s="60"/>
      <c r="AI114" s="60"/>
      <c r="AJ114" s="60"/>
      <c r="AK114" s="60"/>
      <c r="AL114" s="60"/>
      <c r="AM114" s="60"/>
      <c r="AN114" s="60"/>
    </row>
    <row r="115" spans="2:40" x14ac:dyDescent="0.25">
      <c r="B115" s="60"/>
      <c r="C115" s="67"/>
      <c r="D115" s="55"/>
      <c r="E115" s="60"/>
      <c r="S115" s="60"/>
      <c r="AB115" s="60"/>
      <c r="AC115" s="60"/>
      <c r="AD115" s="60"/>
      <c r="AE115" s="60"/>
      <c r="AF115" s="60"/>
      <c r="AG115" s="60"/>
      <c r="AH115" s="60"/>
      <c r="AI115" s="60"/>
      <c r="AJ115" s="60"/>
      <c r="AK115" s="60"/>
      <c r="AL115" s="60"/>
      <c r="AM115" s="60"/>
      <c r="AN115" s="60"/>
    </row>
    <row r="116" spans="2:40" x14ac:dyDescent="0.25">
      <c r="B116" s="60"/>
      <c r="C116" s="67"/>
      <c r="D116" s="55"/>
      <c r="E116" s="60"/>
      <c r="AB116" s="60"/>
      <c r="AC116" s="60"/>
      <c r="AD116" s="60"/>
      <c r="AE116" s="60"/>
      <c r="AF116" s="60"/>
      <c r="AG116" s="60"/>
      <c r="AH116" s="60"/>
      <c r="AI116" s="60"/>
      <c r="AJ116" s="60"/>
      <c r="AK116" s="60"/>
      <c r="AL116" s="60"/>
      <c r="AM116" s="60"/>
      <c r="AN116" s="60"/>
    </row>
    <row r="117" spans="2:40" x14ac:dyDescent="0.25">
      <c r="B117" s="60"/>
      <c r="C117" s="67"/>
      <c r="D117" s="55"/>
      <c r="E117" s="60"/>
      <c r="AH117" s="60"/>
      <c r="AI117" s="60"/>
      <c r="AJ117" s="60"/>
      <c r="AK117" s="60"/>
      <c r="AL117" s="60"/>
      <c r="AM117" s="60"/>
      <c r="AN117" s="60"/>
    </row>
    <row r="118" spans="2:40" x14ac:dyDescent="0.25">
      <c r="B118" s="60"/>
      <c r="C118" s="67"/>
      <c r="D118" s="55"/>
      <c r="E118" s="60"/>
    </row>
    <row r="119" spans="2:40" x14ac:dyDescent="0.25">
      <c r="B119" s="60"/>
      <c r="C119" s="67"/>
      <c r="D119" s="55"/>
      <c r="E119" s="60"/>
    </row>
    <row r="120" spans="2:40" x14ac:dyDescent="0.25">
      <c r="B120" s="60"/>
      <c r="C120" s="67"/>
      <c r="D120" s="55"/>
      <c r="E120" s="60"/>
    </row>
    <row r="121" spans="2:40" x14ac:dyDescent="0.25">
      <c r="B121" s="60"/>
      <c r="C121" s="67"/>
      <c r="D121" s="55"/>
      <c r="E121" s="60"/>
    </row>
    <row r="122" spans="2:40" x14ac:dyDescent="0.25">
      <c r="B122" s="60"/>
      <c r="C122" s="67"/>
      <c r="D122" s="55"/>
      <c r="E122" s="60"/>
    </row>
    <row r="123" spans="2:40" x14ac:dyDescent="0.25">
      <c r="B123" s="60"/>
      <c r="C123" s="67"/>
      <c r="D123" s="55"/>
      <c r="E123" s="60"/>
    </row>
    <row r="124" spans="2:40" x14ac:dyDescent="0.25">
      <c r="B124" s="60"/>
      <c r="C124" s="67"/>
      <c r="D124" s="55"/>
      <c r="E124" s="60"/>
    </row>
    <row r="125" spans="2:40" x14ac:dyDescent="0.25">
      <c r="B125" s="60"/>
      <c r="C125" s="67"/>
      <c r="D125" s="55"/>
      <c r="E125" s="60"/>
    </row>
    <row r="126" spans="2:40" x14ac:dyDescent="0.25">
      <c r="B126" s="60"/>
      <c r="C126" s="67"/>
      <c r="D126" s="55"/>
      <c r="E126" s="60"/>
    </row>
    <row r="127" spans="2:40" x14ac:dyDescent="0.25">
      <c r="B127" s="60"/>
      <c r="C127" s="67"/>
      <c r="D127" s="55"/>
      <c r="E127" s="60"/>
    </row>
    <row r="128" spans="2:40"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row r="186" spans="2:5" x14ac:dyDescent="0.25">
      <c r="B186" s="60"/>
      <c r="C186" s="67"/>
      <c r="D186" s="55"/>
      <c r="E186" s="60"/>
    </row>
    <row r="187" spans="2:5" x14ac:dyDescent="0.25">
      <c r="B187" s="60"/>
      <c r="C187" s="67"/>
      <c r="D187" s="55"/>
      <c r="E187" s="60"/>
    </row>
    <row r="188" spans="2:5" x14ac:dyDescent="0.25">
      <c r="B188" s="60"/>
      <c r="C188" s="67"/>
      <c r="D188" s="55"/>
      <c r="E188" s="60"/>
    </row>
    <row r="189" spans="2:5" x14ac:dyDescent="0.25">
      <c r="B189" s="60"/>
      <c r="C189" s="67"/>
      <c r="D189" s="55"/>
      <c r="E189" s="60"/>
    </row>
    <row r="190" spans="2:5" x14ac:dyDescent="0.25">
      <c r="B190" s="60"/>
      <c r="C190" s="67"/>
      <c r="D190" s="55"/>
      <c r="E190" s="60"/>
    </row>
    <row r="191" spans="2:5" x14ac:dyDescent="0.25">
      <c r="B191" s="60"/>
      <c r="C191" s="67"/>
      <c r="D191" s="55"/>
      <c r="E191" s="60"/>
    </row>
  </sheetData>
  <mergeCells count="3">
    <mergeCell ref="G4:L6"/>
    <mergeCell ref="I9:N10"/>
    <mergeCell ref="T17:V17"/>
  </mergeCells>
  <pageMargins left="0.7" right="0.7" top="0.78740157499999996" bottom="0.78740157499999996" header="0.3" footer="0.3"/>
  <pageSetup paperSize="9"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8A14D-877E-49F0-A83C-7B48D7B20250}">
  <sheetPr>
    <tabColor theme="5"/>
    <pageSetUpPr fitToPage="1"/>
  </sheetPr>
  <dimension ref="B1:AW185"/>
  <sheetViews>
    <sheetView showGridLines="0" zoomScaleNormal="100"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2.5" style="4" customWidth="1"/>
    <col min="6" max="6" width="2.75" style="4" customWidth="1"/>
    <col min="7" max="8" width="15.625" style="4" customWidth="1"/>
    <col min="9" max="9" width="11.25" style="4"/>
    <col min="10" max="10" width="47.25" style="4" customWidth="1"/>
    <col min="11"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2:49" ht="16.5" thickBot="1" x14ac:dyDescent="0.3">
      <c r="C1" s="912"/>
    </row>
    <row r="2" spans="2:49" ht="18" customHeight="1" thickBot="1" x14ac:dyDescent="0.3">
      <c r="B2" s="190" t="s">
        <v>2</v>
      </c>
      <c r="C2" s="189">
        <v>2021</v>
      </c>
      <c r="D2" s="189">
        <v>2022</v>
      </c>
      <c r="E2" s="13"/>
      <c r="F2" s="507"/>
      <c r="G2" s="507"/>
      <c r="H2" s="507"/>
      <c r="I2" s="507"/>
      <c r="J2" s="62"/>
      <c r="U2" s="60"/>
      <c r="AD2" s="60"/>
      <c r="AE2" s="60"/>
      <c r="AF2" s="60"/>
      <c r="AG2" s="60"/>
      <c r="AH2" s="60"/>
      <c r="AI2" s="60"/>
      <c r="AJ2" s="60"/>
      <c r="AK2" s="60"/>
      <c r="AL2" s="60"/>
      <c r="AM2" s="60"/>
      <c r="AN2" s="60"/>
      <c r="AO2" s="60"/>
      <c r="AP2" s="60"/>
      <c r="AQ2" s="60"/>
      <c r="AR2" s="60"/>
      <c r="AS2" s="60"/>
      <c r="AT2" s="60"/>
      <c r="AU2" s="60"/>
      <c r="AV2" s="60"/>
      <c r="AW2" s="60"/>
    </row>
    <row r="3" spans="2:49" ht="18" customHeight="1" x14ac:dyDescent="0.25">
      <c r="B3" s="500" t="s">
        <v>8</v>
      </c>
      <c r="C3" s="52">
        <v>22.955905579296498</v>
      </c>
      <c r="D3" s="52">
        <v>14.2</v>
      </c>
      <c r="E3" s="268"/>
      <c r="F3" s="83"/>
      <c r="G3" s="83"/>
      <c r="H3" s="507"/>
      <c r="I3" s="507"/>
      <c r="J3" s="759"/>
      <c r="U3" s="60"/>
      <c r="AD3" s="60"/>
      <c r="AE3" s="60"/>
      <c r="AF3" s="60"/>
      <c r="AG3" s="60"/>
      <c r="AH3" s="60"/>
      <c r="AI3" s="60"/>
      <c r="AJ3" s="60"/>
      <c r="AK3" s="60"/>
      <c r="AL3" s="60"/>
      <c r="AM3" s="60"/>
      <c r="AN3" s="60"/>
      <c r="AO3" s="60"/>
      <c r="AP3" s="60"/>
      <c r="AQ3" s="60"/>
      <c r="AR3" s="60"/>
      <c r="AS3" s="60"/>
      <c r="AT3" s="60"/>
      <c r="AU3" s="60"/>
      <c r="AV3" s="60"/>
      <c r="AW3" s="60"/>
    </row>
    <row r="4" spans="2:49" ht="18" customHeight="1" x14ac:dyDescent="0.25">
      <c r="B4" s="738" t="s">
        <v>413</v>
      </c>
      <c r="C4" s="42">
        <v>9.8761999999999794E-2</v>
      </c>
      <c r="D4" s="42">
        <v>6.8953E-2</v>
      </c>
      <c r="E4" s="9"/>
      <c r="F4" s="507"/>
      <c r="G4" s="507"/>
      <c r="H4" s="507"/>
      <c r="I4" s="507"/>
      <c r="J4" s="61"/>
      <c r="U4" s="60"/>
      <c r="AD4" s="60"/>
      <c r="AE4" s="60"/>
      <c r="AF4" s="60"/>
      <c r="AG4" s="60"/>
      <c r="AH4" s="60"/>
      <c r="AI4" s="60"/>
      <c r="AJ4" s="60"/>
      <c r="AK4" s="60"/>
      <c r="AL4" s="60"/>
      <c r="AM4" s="60"/>
      <c r="AN4" s="60"/>
      <c r="AO4" s="60"/>
      <c r="AP4" s="60"/>
      <c r="AQ4" s="60"/>
      <c r="AR4" s="60"/>
      <c r="AS4" s="60"/>
      <c r="AT4" s="60"/>
      <c r="AU4" s="60"/>
      <c r="AV4" s="60"/>
      <c r="AW4" s="60"/>
    </row>
    <row r="5" spans="2:49" ht="18" customHeight="1" x14ac:dyDescent="0.25">
      <c r="B5" s="737" t="s">
        <v>414</v>
      </c>
      <c r="C5" s="66">
        <v>5.7</v>
      </c>
      <c r="D5" s="66">
        <v>5.7</v>
      </c>
      <c r="E5" s="9"/>
      <c r="F5" s="760"/>
      <c r="G5" s="507"/>
      <c r="H5" s="507"/>
      <c r="I5" s="507"/>
      <c r="J5" s="61"/>
      <c r="U5" s="60"/>
      <c r="AD5" s="60"/>
      <c r="AE5" s="60"/>
      <c r="AF5" s="60"/>
      <c r="AG5" s="60"/>
      <c r="AH5" s="60"/>
      <c r="AI5" s="60"/>
      <c r="AJ5" s="60"/>
      <c r="AK5" s="60"/>
      <c r="AL5" s="60"/>
      <c r="AM5" s="60"/>
      <c r="AN5" s="60"/>
      <c r="AO5" s="60"/>
      <c r="AP5" s="60"/>
      <c r="AQ5" s="60"/>
      <c r="AR5" s="60"/>
      <c r="AS5" s="60"/>
      <c r="AT5" s="60"/>
      <c r="AU5" s="60"/>
      <c r="AV5" s="60"/>
      <c r="AW5" s="60"/>
    </row>
    <row r="6" spans="2:49" ht="18" customHeight="1" x14ac:dyDescent="0.25">
      <c r="B6" s="738" t="s">
        <v>9</v>
      </c>
      <c r="C6" s="42">
        <v>6.6287917532123526</v>
      </c>
      <c r="D6" s="42">
        <v>4.2</v>
      </c>
      <c r="E6" s="9"/>
      <c r="F6" s="507"/>
      <c r="G6" s="507"/>
      <c r="H6" s="507"/>
      <c r="I6" s="507"/>
      <c r="J6" s="61"/>
      <c r="U6" s="60"/>
      <c r="AD6" s="60"/>
      <c r="AE6" s="60"/>
      <c r="AF6" s="60"/>
      <c r="AG6" s="60"/>
      <c r="AH6" s="60"/>
      <c r="AI6" s="60"/>
      <c r="AJ6" s="60"/>
      <c r="AK6" s="60"/>
      <c r="AL6" s="60"/>
      <c r="AM6" s="60"/>
      <c r="AN6" s="60"/>
      <c r="AO6" s="60"/>
      <c r="AP6" s="60"/>
      <c r="AQ6" s="60"/>
      <c r="AR6" s="60"/>
      <c r="AS6" s="60"/>
      <c r="AT6" s="60"/>
      <c r="AU6" s="60"/>
      <c r="AV6" s="60"/>
      <c r="AW6" s="60"/>
    </row>
    <row r="7" spans="2:49" ht="18" customHeight="1" x14ac:dyDescent="0.25">
      <c r="B7" s="738" t="s">
        <v>415</v>
      </c>
      <c r="C7" s="42">
        <v>1.3355000000000001E-2</v>
      </c>
      <c r="D7" s="42">
        <v>9.8949999999999993E-3</v>
      </c>
      <c r="E7" s="761"/>
      <c r="F7" s="507"/>
      <c r="G7" s="507"/>
      <c r="H7" s="507"/>
      <c r="I7" s="507"/>
      <c r="J7" s="61"/>
      <c r="U7" s="60"/>
      <c r="AD7" s="60"/>
      <c r="AE7" s="60"/>
      <c r="AF7" s="60"/>
      <c r="AG7" s="60"/>
      <c r="AH7" s="60"/>
      <c r="AI7" s="60"/>
      <c r="AJ7" s="60"/>
      <c r="AK7" s="60"/>
      <c r="AL7" s="60"/>
      <c r="AM7" s="60"/>
      <c r="AN7" s="60"/>
      <c r="AO7" s="60"/>
      <c r="AP7" s="60"/>
      <c r="AQ7" s="60"/>
      <c r="AR7" s="60"/>
      <c r="AS7" s="60"/>
      <c r="AT7" s="60"/>
      <c r="AU7" s="60"/>
      <c r="AV7" s="60"/>
      <c r="AW7" s="60"/>
    </row>
    <row r="8" spans="2:49" ht="18" customHeight="1" x14ac:dyDescent="0.25">
      <c r="B8" s="737" t="s">
        <v>322</v>
      </c>
      <c r="C8" s="66">
        <v>3.5</v>
      </c>
      <c r="D8" s="66">
        <v>3.5</v>
      </c>
      <c r="E8" s="9"/>
      <c r="F8" s="507"/>
      <c r="G8" s="507"/>
      <c r="H8" s="507"/>
      <c r="I8" s="507"/>
      <c r="J8" s="61"/>
      <c r="U8" s="60"/>
      <c r="AD8" s="60"/>
      <c r="AE8" s="60"/>
      <c r="AF8" s="60"/>
      <c r="AG8" s="60"/>
      <c r="AH8" s="60"/>
      <c r="AI8" s="60"/>
      <c r="AJ8" s="60"/>
      <c r="AK8" s="60"/>
      <c r="AL8" s="60"/>
      <c r="AM8" s="60"/>
      <c r="AN8" s="60"/>
      <c r="AO8" s="60"/>
      <c r="AP8" s="60"/>
      <c r="AQ8" s="60"/>
      <c r="AR8" s="60"/>
      <c r="AS8" s="60"/>
      <c r="AT8" s="60"/>
      <c r="AU8" s="60"/>
      <c r="AV8" s="60"/>
      <c r="AW8" s="60"/>
    </row>
    <row r="9" spans="2:49" ht="14.25" customHeight="1" x14ac:dyDescent="0.25">
      <c r="B9" s="313"/>
      <c r="C9" s="51"/>
      <c r="D9" s="52"/>
      <c r="E9" s="58"/>
      <c r="F9" s="507"/>
      <c r="G9" s="507"/>
      <c r="H9" s="507"/>
      <c r="I9" s="507"/>
      <c r="J9" s="61"/>
      <c r="U9" s="60"/>
      <c r="AD9" s="60"/>
      <c r="AE9" s="60"/>
      <c r="AF9" s="60"/>
      <c r="AG9" s="60"/>
      <c r="AH9" s="60"/>
      <c r="AI9" s="60"/>
      <c r="AJ9" s="60"/>
      <c r="AK9" s="60"/>
      <c r="AL9" s="60"/>
      <c r="AM9" s="60"/>
      <c r="AN9" s="60"/>
      <c r="AO9" s="60"/>
      <c r="AP9" s="60"/>
      <c r="AQ9" s="60"/>
      <c r="AR9" s="60"/>
      <c r="AS9" s="60"/>
      <c r="AT9" s="60"/>
      <c r="AU9" s="60"/>
      <c r="AV9" s="60"/>
      <c r="AW9" s="60"/>
    </row>
    <row r="10" spans="2:49" s="71" customFormat="1" ht="14.25" customHeight="1" x14ac:dyDescent="0.25">
      <c r="B10" s="507"/>
      <c r="C10" s="72"/>
      <c r="D10" s="73"/>
      <c r="E10" s="70"/>
      <c r="F10" s="70"/>
      <c r="G10" s="507"/>
      <c r="H10" s="507"/>
      <c r="I10" s="507"/>
      <c r="J10" s="61"/>
      <c r="K10" s="4"/>
      <c r="L10" s="4"/>
      <c r="M10" s="762"/>
      <c r="N10" s="762"/>
      <c r="O10" s="762"/>
      <c r="P10" s="762"/>
      <c r="Q10" s="762"/>
      <c r="R10" s="762"/>
      <c r="S10" s="762"/>
      <c r="T10" s="763"/>
      <c r="U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row>
    <row r="11" spans="2:49" ht="14.25" customHeight="1" x14ac:dyDescent="0.25">
      <c r="B11" s="68"/>
      <c r="C11" s="270"/>
      <c r="D11" s="60"/>
      <c r="E11" s="69"/>
      <c r="F11" s="67"/>
      <c r="G11" s="65"/>
      <c r="H11" s="60"/>
      <c r="I11" s="764"/>
      <c r="T11" s="60"/>
      <c r="X11" s="60"/>
      <c r="AC11" s="4"/>
      <c r="AF11" s="60"/>
      <c r="AG11" s="60"/>
      <c r="AH11" s="60"/>
      <c r="AI11" s="60"/>
      <c r="AJ11" s="60"/>
      <c r="AK11" s="60"/>
      <c r="AL11" s="60"/>
      <c r="AM11" s="60"/>
      <c r="AN11" s="60"/>
      <c r="AO11" s="60"/>
      <c r="AP11" s="60"/>
      <c r="AQ11" s="60"/>
      <c r="AR11" s="60"/>
      <c r="AS11" s="60"/>
      <c r="AT11" s="60"/>
      <c r="AU11" s="60"/>
      <c r="AV11" s="60"/>
    </row>
    <row r="12" spans="2:49" ht="14.25" customHeight="1" thickBot="1" x14ac:dyDescent="0.3">
      <c r="B12" s="911" t="s">
        <v>525</v>
      </c>
      <c r="C12" s="64"/>
      <c r="D12" s="60"/>
      <c r="E12" s="69"/>
      <c r="F12" s="67"/>
      <c r="G12" s="65"/>
      <c r="H12" s="60"/>
      <c r="I12" s="764"/>
      <c r="T12" s="60"/>
      <c r="U12" s="1024"/>
      <c r="V12" s="1024"/>
      <c r="W12" s="1024"/>
      <c r="X12" s="11"/>
      <c r="Y12" s="11"/>
      <c r="Z12" s="11"/>
      <c r="AA12" s="11"/>
      <c r="AB12" s="12"/>
      <c r="AC12" s="8"/>
      <c r="AD12" s="8"/>
      <c r="AE12" s="8"/>
      <c r="AF12" s="60"/>
      <c r="AG12" s="60"/>
      <c r="AH12" s="60"/>
      <c r="AI12" s="60"/>
      <c r="AJ12" s="60"/>
      <c r="AK12" s="60"/>
      <c r="AL12" s="60"/>
      <c r="AM12" s="60"/>
      <c r="AN12" s="60"/>
      <c r="AO12" s="60"/>
      <c r="AP12" s="60"/>
      <c r="AQ12" s="60"/>
      <c r="AR12" s="60"/>
      <c r="AS12" s="60"/>
      <c r="AT12" s="60"/>
      <c r="AU12" s="60"/>
      <c r="AV12" s="60"/>
    </row>
    <row r="13" spans="2:49" ht="14.25" customHeight="1" x14ac:dyDescent="0.25">
      <c r="B13" s="411"/>
      <c r="C13" s="67"/>
      <c r="D13" s="65"/>
      <c r="E13" s="60"/>
      <c r="F13" s="69"/>
      <c r="G13" s="67"/>
      <c r="H13" s="65"/>
      <c r="I13" s="60"/>
      <c r="J13" s="764"/>
      <c r="U13" s="60"/>
      <c r="V13" s="14"/>
      <c r="W13" s="14"/>
      <c r="X13" s="14"/>
      <c r="Y13" s="13"/>
      <c r="Z13" s="13"/>
      <c r="AA13" s="13"/>
      <c r="AB13" s="13"/>
      <c r="AC13" s="13"/>
      <c r="AD13" s="62"/>
      <c r="AE13" s="14"/>
      <c r="AF13" s="14"/>
      <c r="AG13" s="60"/>
      <c r="AH13" s="60"/>
      <c r="AI13" s="60"/>
      <c r="AJ13" s="60"/>
      <c r="AK13" s="60"/>
      <c r="AL13" s="60"/>
      <c r="AM13" s="60"/>
      <c r="AN13" s="60"/>
      <c r="AO13" s="60"/>
      <c r="AP13" s="60"/>
      <c r="AQ13" s="60"/>
      <c r="AR13" s="60"/>
      <c r="AS13" s="60"/>
      <c r="AT13" s="60"/>
      <c r="AU13" s="60"/>
      <c r="AV13" s="60"/>
      <c r="AW13" s="60"/>
    </row>
    <row r="14" spans="2:49" ht="14.25" customHeight="1" thickBot="1" x14ac:dyDescent="0.3">
      <c r="B14" s="69"/>
      <c r="C14" s="67"/>
      <c r="D14" s="65"/>
      <c r="E14" s="60"/>
      <c r="I14" s="60"/>
      <c r="U14" s="60"/>
      <c r="V14" s="293"/>
      <c r="W14" s="293"/>
      <c r="X14" s="293"/>
      <c r="Y14" s="6"/>
      <c r="Z14" s="6"/>
      <c r="AA14" s="6"/>
      <c r="AB14" s="6"/>
      <c r="AC14" s="58"/>
      <c r="AD14" s="293"/>
      <c r="AE14" s="293"/>
      <c r="AF14" s="293"/>
      <c r="AG14" s="60"/>
      <c r="AH14" s="60"/>
      <c r="AI14" s="60"/>
      <c r="AJ14" s="60"/>
      <c r="AK14" s="60"/>
      <c r="AL14" s="60"/>
      <c r="AM14" s="60"/>
      <c r="AN14" s="60"/>
      <c r="AO14" s="60"/>
      <c r="AP14" s="60"/>
      <c r="AQ14" s="60"/>
      <c r="AR14" s="60"/>
      <c r="AS14" s="60"/>
      <c r="AT14" s="60"/>
      <c r="AU14" s="60"/>
      <c r="AV14" s="60"/>
      <c r="AW14" s="60"/>
    </row>
    <row r="15" spans="2:49" ht="14.25" customHeight="1" thickBot="1" x14ac:dyDescent="0.3">
      <c r="B15" s="69"/>
      <c r="C15" s="67"/>
      <c r="D15" s="65"/>
      <c r="E15" s="60"/>
      <c r="I15" s="60"/>
      <c r="U15" s="60"/>
      <c r="V15" s="684"/>
      <c r="W15" s="293"/>
      <c r="X15" s="293"/>
      <c r="Y15" s="6"/>
      <c r="Z15" s="6"/>
      <c r="AA15" s="6"/>
      <c r="AB15" s="6"/>
      <c r="AC15" s="58"/>
      <c r="AD15" s="293"/>
      <c r="AE15" s="293"/>
      <c r="AF15" s="293"/>
      <c r="AG15" s="60"/>
      <c r="AH15" s="60"/>
      <c r="AI15" s="60"/>
      <c r="AJ15" s="60"/>
      <c r="AK15" s="60"/>
      <c r="AL15" s="60"/>
      <c r="AM15" s="60"/>
      <c r="AN15" s="60"/>
      <c r="AO15" s="60"/>
      <c r="AP15" s="60"/>
      <c r="AQ15" s="60"/>
      <c r="AR15" s="60"/>
      <c r="AS15" s="60"/>
      <c r="AT15" s="60"/>
      <c r="AU15" s="60"/>
      <c r="AV15" s="60"/>
      <c r="AW15" s="60"/>
    </row>
    <row r="16" spans="2:49" ht="14.25" customHeight="1" thickBot="1" x14ac:dyDescent="0.3">
      <c r="B16" s="60"/>
      <c r="C16" s="67"/>
      <c r="D16" s="55"/>
      <c r="E16" s="60"/>
      <c r="I16" s="60"/>
      <c r="U16" s="60"/>
      <c r="V16" s="293"/>
      <c r="W16" s="293"/>
      <c r="X16" s="293"/>
      <c r="Y16" s="6"/>
      <c r="Z16" s="6"/>
      <c r="AA16" s="6"/>
      <c r="AB16" s="6"/>
      <c r="AC16" s="58"/>
      <c r="AD16" s="293"/>
      <c r="AE16" s="293"/>
      <c r="AF16" s="293"/>
      <c r="AG16" s="60"/>
      <c r="AH16" s="60"/>
      <c r="AI16" s="60"/>
      <c r="AJ16" s="60"/>
      <c r="AK16" s="60"/>
      <c r="AL16" s="60"/>
      <c r="AM16" s="60"/>
      <c r="AN16" s="60"/>
      <c r="AO16" s="60"/>
      <c r="AP16" s="60"/>
      <c r="AQ16" s="60"/>
      <c r="AR16" s="60"/>
      <c r="AS16" s="60"/>
      <c r="AT16" s="60"/>
      <c r="AU16" s="60"/>
      <c r="AV16" s="60"/>
      <c r="AW16" s="60"/>
    </row>
    <row r="17" spans="2:49" ht="14.25" customHeight="1" thickBot="1" x14ac:dyDescent="0.3">
      <c r="B17" s="60"/>
      <c r="C17" s="67"/>
      <c r="D17" s="55"/>
      <c r="E17" s="60"/>
      <c r="I17" s="60"/>
      <c r="U17" s="60"/>
      <c r="V17" s="293"/>
      <c r="W17" s="293"/>
      <c r="X17" s="293"/>
      <c r="Y17" s="6"/>
      <c r="Z17" s="6"/>
      <c r="AA17" s="6"/>
      <c r="AB17" s="6"/>
      <c r="AC17" s="58"/>
      <c r="AD17" s="268"/>
      <c r="AE17" s="293"/>
      <c r="AF17" s="293"/>
      <c r="AG17" s="60"/>
      <c r="AH17" s="60"/>
      <c r="AI17" s="60"/>
      <c r="AJ17" s="60"/>
      <c r="AK17" s="60"/>
      <c r="AL17" s="60"/>
      <c r="AM17" s="60"/>
      <c r="AN17" s="60"/>
      <c r="AO17" s="60"/>
      <c r="AP17" s="60"/>
      <c r="AQ17" s="60"/>
      <c r="AR17" s="60"/>
      <c r="AS17" s="60"/>
      <c r="AT17" s="60"/>
      <c r="AU17" s="60"/>
      <c r="AV17" s="60"/>
      <c r="AW17" s="60"/>
    </row>
    <row r="18" spans="2:49" ht="14.25" customHeight="1" thickBot="1" x14ac:dyDescent="0.3">
      <c r="B18" s="60"/>
      <c r="C18" s="67"/>
      <c r="D18" s="55"/>
      <c r="E18" s="60"/>
      <c r="I18" s="60"/>
      <c r="U18" s="60"/>
      <c r="V18" s="61"/>
      <c r="W18" s="684"/>
      <c r="X18" s="684"/>
      <c r="Y18" s="6"/>
      <c r="Z18" s="6"/>
      <c r="AA18" s="6"/>
      <c r="AB18" s="6"/>
      <c r="AC18" s="58"/>
      <c r="AD18" s="293"/>
      <c r="AE18" s="684"/>
      <c r="AF18" s="684"/>
      <c r="AG18" s="60"/>
      <c r="AH18" s="60"/>
      <c r="AI18" s="60"/>
      <c r="AJ18" s="60"/>
      <c r="AK18" s="60"/>
      <c r="AL18" s="60"/>
      <c r="AM18" s="60"/>
      <c r="AN18" s="60"/>
      <c r="AO18" s="60"/>
      <c r="AP18" s="60"/>
      <c r="AQ18" s="60"/>
      <c r="AR18" s="60"/>
      <c r="AS18" s="60"/>
      <c r="AT18" s="60"/>
      <c r="AU18" s="60"/>
      <c r="AV18" s="60"/>
      <c r="AW18" s="60"/>
    </row>
    <row r="19" spans="2:49" s="74" customFormat="1" ht="14.25" customHeight="1" x14ac:dyDescent="0.25">
      <c r="B19" s="75"/>
    </row>
    <row r="20" spans="2:49" ht="14.25" customHeight="1" thickBot="1" x14ac:dyDescent="0.3">
      <c r="B20" s="60"/>
      <c r="C20" s="67"/>
      <c r="D20" s="55"/>
      <c r="E20" s="60"/>
      <c r="I20" s="60"/>
      <c r="U20" s="60"/>
      <c r="V20" s="684"/>
      <c r="W20" s="684"/>
      <c r="X20" s="684"/>
      <c r="Y20" s="6"/>
      <c r="Z20" s="6"/>
      <c r="AA20" s="6"/>
      <c r="AB20" s="6"/>
      <c r="AC20" s="58"/>
      <c r="AD20" s="293"/>
      <c r="AE20" s="684"/>
      <c r="AF20" s="684"/>
      <c r="AG20" s="60"/>
      <c r="AH20" s="60"/>
      <c r="AI20" s="60"/>
      <c r="AJ20" s="60"/>
      <c r="AK20" s="60"/>
      <c r="AL20" s="60"/>
      <c r="AM20" s="60"/>
      <c r="AN20" s="60"/>
      <c r="AO20" s="60"/>
      <c r="AP20" s="60"/>
      <c r="AQ20" s="60"/>
      <c r="AR20" s="60"/>
      <c r="AS20" s="60"/>
      <c r="AT20" s="60"/>
      <c r="AU20" s="60"/>
      <c r="AV20" s="60"/>
      <c r="AW20" s="60"/>
    </row>
    <row r="21" spans="2:49" ht="14.25" customHeight="1" thickBot="1" x14ac:dyDescent="0.3">
      <c r="B21" s="60"/>
      <c r="C21" s="67"/>
      <c r="D21" s="55"/>
      <c r="E21" s="60"/>
      <c r="I21" s="60"/>
      <c r="U21" s="60"/>
      <c r="V21" s="293"/>
      <c r="W21" s="293"/>
      <c r="X21" s="293"/>
      <c r="Y21" s="6"/>
      <c r="Z21" s="6"/>
      <c r="AA21" s="6"/>
      <c r="AB21" s="6"/>
      <c r="AC21" s="58"/>
      <c r="AD21" s="268"/>
      <c r="AE21" s="268"/>
      <c r="AF21" s="268"/>
      <c r="AG21" s="60"/>
      <c r="AH21" s="60"/>
      <c r="AI21" s="60"/>
      <c r="AJ21" s="60"/>
      <c r="AK21" s="60"/>
      <c r="AL21" s="60"/>
      <c r="AM21" s="60"/>
      <c r="AN21" s="60"/>
      <c r="AO21" s="60"/>
      <c r="AP21" s="60"/>
      <c r="AQ21" s="60"/>
      <c r="AR21" s="60"/>
      <c r="AS21" s="60"/>
      <c r="AT21" s="60"/>
      <c r="AU21" s="60"/>
      <c r="AV21" s="60"/>
      <c r="AW21" s="60"/>
    </row>
    <row r="22" spans="2:49" ht="14.25" customHeight="1" thickBot="1" x14ac:dyDescent="0.3">
      <c r="B22" s="60"/>
      <c r="C22" s="67"/>
      <c r="D22" s="55"/>
      <c r="E22" s="60"/>
      <c r="I22" s="60"/>
      <c r="U22" s="60"/>
      <c r="V22" s="293"/>
      <c r="W22" s="293"/>
      <c r="X22" s="293"/>
      <c r="Y22" s="6"/>
      <c r="Z22" s="6"/>
      <c r="AA22" s="6"/>
      <c r="AB22" s="6"/>
      <c r="AC22" s="58"/>
      <c r="AD22" s="293"/>
      <c r="AE22" s="293"/>
      <c r="AF22" s="293"/>
      <c r="AG22" s="60"/>
      <c r="AH22" s="60"/>
      <c r="AI22" s="60"/>
      <c r="AJ22" s="60"/>
      <c r="AK22" s="60"/>
      <c r="AL22" s="60"/>
      <c r="AM22" s="60"/>
      <c r="AN22" s="60"/>
      <c r="AO22" s="60"/>
      <c r="AP22" s="60"/>
      <c r="AQ22" s="60"/>
      <c r="AR22" s="60"/>
      <c r="AS22" s="60"/>
      <c r="AT22" s="60"/>
      <c r="AU22" s="60"/>
      <c r="AV22" s="60"/>
      <c r="AW22" s="60"/>
    </row>
    <row r="23" spans="2:49" ht="14.25" customHeight="1" thickBot="1" x14ac:dyDescent="0.3">
      <c r="B23" s="60"/>
      <c r="C23" s="67"/>
      <c r="D23" s="55"/>
      <c r="E23" s="60"/>
      <c r="I23" s="60"/>
      <c r="U23" s="60"/>
      <c r="V23" s="61"/>
      <c r="W23" s="293"/>
      <c r="X23" s="293"/>
      <c r="Y23" s="6"/>
      <c r="Z23" s="6"/>
      <c r="AA23" s="6"/>
      <c r="AB23" s="6"/>
      <c r="AC23" s="58"/>
      <c r="AD23" s="293"/>
      <c r="AE23" s="293"/>
      <c r="AF23" s="293"/>
      <c r="AG23" s="60"/>
      <c r="AH23" s="60"/>
      <c r="AI23" s="60"/>
      <c r="AJ23" s="60"/>
      <c r="AK23" s="60"/>
      <c r="AL23" s="60"/>
      <c r="AM23" s="60"/>
      <c r="AN23" s="60"/>
      <c r="AO23" s="60"/>
      <c r="AP23" s="60"/>
      <c r="AQ23" s="60"/>
      <c r="AR23" s="60"/>
      <c r="AS23" s="60"/>
      <c r="AT23" s="60"/>
      <c r="AU23" s="60"/>
      <c r="AV23" s="60"/>
      <c r="AW23" s="60"/>
    </row>
    <row r="24" spans="2:49" ht="14.25" customHeight="1" x14ac:dyDescent="0.25">
      <c r="B24" s="60"/>
      <c r="C24" s="67"/>
      <c r="D24" s="55"/>
      <c r="E24" s="60"/>
      <c r="I24" s="60"/>
      <c r="U24" s="60"/>
      <c r="V24" s="293"/>
      <c r="W24" s="293"/>
      <c r="X24" s="293"/>
      <c r="AD24" s="293"/>
      <c r="AE24" s="293"/>
      <c r="AF24" s="293"/>
      <c r="AG24" s="60"/>
      <c r="AH24" s="60"/>
      <c r="AI24" s="60"/>
      <c r="AJ24" s="60"/>
      <c r="AK24" s="60"/>
      <c r="AL24" s="60"/>
      <c r="AM24" s="60"/>
      <c r="AN24" s="60"/>
      <c r="AO24" s="60"/>
      <c r="AP24" s="60"/>
      <c r="AQ24" s="60"/>
      <c r="AR24" s="60"/>
      <c r="AS24" s="60"/>
      <c r="AT24" s="60"/>
      <c r="AU24" s="60"/>
      <c r="AV24" s="60"/>
      <c r="AW24" s="60"/>
    </row>
    <row r="25" spans="2:49" ht="14.25" customHeight="1" x14ac:dyDescent="0.25">
      <c r="B25" s="60"/>
      <c r="C25" s="67"/>
      <c r="D25" s="55"/>
      <c r="E25" s="60"/>
      <c r="I25" s="60"/>
      <c r="U25" s="60"/>
      <c r="V25" s="684"/>
      <c r="W25" s="684"/>
      <c r="X25" s="684"/>
      <c r="Y25" s="4"/>
      <c r="Z25" s="4"/>
      <c r="AA25" s="4"/>
      <c r="AB25" s="4"/>
      <c r="AG25" s="60"/>
      <c r="AH25" s="60"/>
      <c r="AI25" s="60"/>
      <c r="AJ25" s="60"/>
      <c r="AK25" s="60"/>
      <c r="AL25" s="60"/>
      <c r="AM25" s="60"/>
      <c r="AN25" s="60"/>
      <c r="AO25" s="60"/>
      <c r="AP25" s="60"/>
      <c r="AQ25" s="60"/>
      <c r="AR25" s="60"/>
      <c r="AS25" s="60"/>
      <c r="AT25" s="60"/>
      <c r="AU25" s="60"/>
      <c r="AV25" s="60"/>
      <c r="AW25" s="60"/>
    </row>
    <row r="26" spans="2:49" ht="14.25" customHeight="1" x14ac:dyDescent="0.25">
      <c r="B26" s="60"/>
      <c r="C26" s="67"/>
      <c r="D26" s="55"/>
      <c r="E26" s="60"/>
      <c r="I26" s="60"/>
      <c r="U26" s="60"/>
      <c r="V26" s="293"/>
      <c r="W26" s="684"/>
      <c r="X26" s="684"/>
      <c r="Y26" s="4"/>
      <c r="Z26" s="4"/>
      <c r="AA26" s="4"/>
      <c r="AB26" s="4"/>
      <c r="AG26" s="60"/>
      <c r="AR26" s="60"/>
      <c r="AS26" s="60"/>
      <c r="AT26" s="60"/>
      <c r="AU26" s="60"/>
      <c r="AV26" s="60"/>
      <c r="AW26" s="60"/>
    </row>
    <row r="27" spans="2:49" ht="14.25" customHeight="1" x14ac:dyDescent="0.25">
      <c r="B27" s="60"/>
      <c r="C27" s="67"/>
      <c r="D27" s="55"/>
      <c r="E27" s="60"/>
      <c r="I27" s="60"/>
      <c r="U27" s="60"/>
      <c r="V27" s="293"/>
      <c r="W27" s="684"/>
      <c r="X27" s="684"/>
      <c r="Y27" s="4"/>
      <c r="Z27" s="4"/>
      <c r="AA27" s="4"/>
      <c r="AB27" s="4"/>
      <c r="AD27" s="60"/>
      <c r="AE27" s="60"/>
      <c r="AF27" s="60"/>
      <c r="AG27" s="60"/>
      <c r="AI27" s="8"/>
      <c r="AJ27" s="8"/>
      <c r="AK27" s="8"/>
      <c r="AL27" s="8"/>
      <c r="AM27" s="8"/>
      <c r="AN27" s="8"/>
      <c r="AO27" s="8"/>
      <c r="AP27" s="8"/>
      <c r="AQ27" s="8"/>
      <c r="AR27" s="60"/>
      <c r="AS27" s="60"/>
      <c r="AT27" s="60"/>
      <c r="AU27" s="60"/>
      <c r="AV27" s="60"/>
      <c r="AW27" s="60"/>
    </row>
    <row r="28" spans="2:49" ht="14.25" customHeight="1" x14ac:dyDescent="0.25">
      <c r="B28" s="60"/>
      <c r="C28" s="67"/>
      <c r="D28" s="55"/>
      <c r="E28" s="60"/>
      <c r="I28" s="60"/>
      <c r="U28" s="60"/>
      <c r="V28" s="268"/>
      <c r="W28" s="293"/>
      <c r="X28" s="293"/>
      <c r="Y28" s="4"/>
      <c r="Z28" s="4"/>
      <c r="AA28" s="4"/>
      <c r="AB28" s="4"/>
      <c r="AD28" s="60"/>
      <c r="AE28" s="60"/>
      <c r="AF28" s="60"/>
      <c r="AG28" s="60"/>
      <c r="AI28" s="605"/>
      <c r="AJ28" s="605"/>
      <c r="AK28" s="605"/>
      <c r="AL28" s="605"/>
      <c r="AM28" s="605"/>
      <c r="AN28" s="605"/>
      <c r="AO28" s="605"/>
      <c r="AP28" s="605"/>
      <c r="AQ28" s="605"/>
      <c r="AR28" s="60"/>
      <c r="AS28" s="60"/>
      <c r="AT28" s="60"/>
      <c r="AU28" s="60"/>
      <c r="AV28" s="60"/>
      <c r="AW28" s="60"/>
    </row>
    <row r="29" spans="2:49" ht="14.25" customHeight="1" x14ac:dyDescent="0.25">
      <c r="B29" s="60"/>
      <c r="C29" s="67"/>
      <c r="D29" s="55"/>
      <c r="E29" s="60"/>
      <c r="I29" s="60"/>
      <c r="U29" s="60"/>
      <c r="V29" s="293"/>
      <c r="W29" s="293"/>
      <c r="X29" s="293"/>
      <c r="AD29" s="60"/>
      <c r="AE29" s="60"/>
      <c r="AF29" s="60"/>
      <c r="AG29" s="60"/>
      <c r="AI29" s="2"/>
      <c r="AJ29" s="9"/>
      <c r="AK29" s="9"/>
      <c r="AL29" s="9"/>
      <c r="AM29" s="9"/>
      <c r="AN29" s="9"/>
      <c r="AO29" s="9"/>
      <c r="AP29" s="9"/>
      <c r="AQ29" s="9"/>
      <c r="AR29" s="60"/>
      <c r="AS29" s="60"/>
      <c r="AT29" s="60"/>
      <c r="AU29" s="60"/>
      <c r="AV29" s="60"/>
      <c r="AW29" s="60"/>
    </row>
    <row r="30" spans="2:49" ht="14.25" customHeight="1" x14ac:dyDescent="0.25">
      <c r="B30" s="60"/>
      <c r="C30" s="67"/>
      <c r="D30" s="55"/>
      <c r="E30" s="60"/>
      <c r="I30" s="60"/>
      <c r="U30" s="60"/>
      <c r="V30" s="684"/>
      <c r="W30" s="293"/>
      <c r="X30" s="293"/>
      <c r="AD30" s="60"/>
      <c r="AE30" s="60"/>
      <c r="AF30" s="60"/>
      <c r="AG30" s="60"/>
      <c r="AI30" s="10"/>
      <c r="AJ30" s="9"/>
      <c r="AK30" s="9"/>
      <c r="AL30" s="9"/>
      <c r="AM30" s="9"/>
      <c r="AN30" s="9"/>
      <c r="AO30" s="9"/>
      <c r="AP30" s="9"/>
      <c r="AQ30" s="9"/>
      <c r="AR30" s="60"/>
      <c r="AS30" s="60"/>
      <c r="AT30" s="60"/>
      <c r="AU30" s="60"/>
      <c r="AV30" s="60"/>
      <c r="AW30" s="60"/>
    </row>
    <row r="31" spans="2:49" ht="14.25" customHeight="1" x14ac:dyDescent="0.25">
      <c r="B31" s="60"/>
      <c r="C31" s="67"/>
      <c r="D31" s="55"/>
      <c r="E31" s="60"/>
      <c r="I31" s="60"/>
      <c r="U31" s="60"/>
      <c r="V31" s="293"/>
      <c r="W31" s="293"/>
      <c r="X31" s="293"/>
      <c r="AD31" s="60"/>
      <c r="AE31" s="60"/>
      <c r="AF31" s="60"/>
      <c r="AG31" s="60"/>
      <c r="AI31" s="10"/>
      <c r="AJ31" s="9"/>
      <c r="AK31" s="9"/>
      <c r="AL31" s="9"/>
      <c r="AM31" s="9"/>
      <c r="AN31" s="9"/>
      <c r="AO31" s="9"/>
      <c r="AP31" s="9"/>
      <c r="AQ31" s="9"/>
      <c r="AR31" s="60"/>
      <c r="AS31" s="60"/>
      <c r="AT31" s="60"/>
      <c r="AU31" s="60"/>
      <c r="AV31" s="60"/>
      <c r="AW31" s="60"/>
    </row>
    <row r="32" spans="2:49" ht="14.25" customHeight="1" x14ac:dyDescent="0.25">
      <c r="B32" s="60"/>
      <c r="C32" s="67"/>
      <c r="D32" s="55"/>
      <c r="E32" s="60"/>
      <c r="I32" s="60"/>
      <c r="U32" s="60"/>
      <c r="V32" s="293"/>
      <c r="W32" s="293"/>
      <c r="X32" s="293"/>
      <c r="AD32" s="60"/>
      <c r="AE32" s="60"/>
      <c r="AF32" s="60"/>
      <c r="AG32" s="60"/>
      <c r="AI32" s="2"/>
      <c r="AJ32" s="9"/>
      <c r="AK32" s="9"/>
      <c r="AL32" s="9"/>
      <c r="AM32" s="268"/>
      <c r="AN32" s="9"/>
      <c r="AO32" s="9"/>
      <c r="AP32" s="9"/>
      <c r="AQ32" s="268"/>
      <c r="AR32" s="60"/>
      <c r="AS32" s="60"/>
      <c r="AT32" s="60"/>
      <c r="AU32" s="60"/>
      <c r="AV32" s="60"/>
      <c r="AW32" s="60"/>
    </row>
    <row r="33" spans="2:49" ht="14.25" customHeight="1" x14ac:dyDescent="0.25">
      <c r="B33" s="60"/>
      <c r="C33" s="67"/>
      <c r="D33" s="55"/>
      <c r="E33" s="60"/>
      <c r="I33" s="60"/>
      <c r="U33" s="60"/>
      <c r="AD33" s="60"/>
      <c r="AE33" s="60"/>
      <c r="AF33" s="60"/>
      <c r="AG33" s="60"/>
      <c r="AI33" s="2"/>
      <c r="AJ33" s="9"/>
      <c r="AK33" s="9"/>
      <c r="AL33" s="9"/>
      <c r="AM33" s="268"/>
      <c r="AN33" s="9"/>
      <c r="AO33" s="9"/>
      <c r="AP33" s="9"/>
      <c r="AQ33" s="268"/>
      <c r="AR33" s="60"/>
      <c r="AS33" s="60"/>
      <c r="AT33" s="60"/>
      <c r="AU33" s="60"/>
      <c r="AV33" s="60"/>
      <c r="AW33" s="60"/>
    </row>
    <row r="34" spans="2:49" ht="14.25" customHeight="1" x14ac:dyDescent="0.25">
      <c r="B34" s="60"/>
      <c r="C34" s="67"/>
      <c r="D34" s="55"/>
      <c r="E34" s="60"/>
      <c r="I34" s="60"/>
      <c r="U34" s="60"/>
      <c r="AD34" s="60"/>
      <c r="AE34" s="60"/>
      <c r="AF34" s="60"/>
      <c r="AG34" s="60"/>
      <c r="AI34" s="10"/>
      <c r="AJ34" s="9"/>
      <c r="AK34" s="9"/>
      <c r="AL34" s="9"/>
      <c r="AM34" s="268"/>
      <c r="AN34" s="9"/>
      <c r="AO34" s="9"/>
      <c r="AP34" s="9"/>
      <c r="AQ34" s="268"/>
      <c r="AR34" s="60"/>
      <c r="AS34" s="60"/>
      <c r="AT34" s="60"/>
      <c r="AU34" s="60"/>
      <c r="AV34" s="60"/>
      <c r="AW34" s="60"/>
    </row>
    <row r="35" spans="2:49" ht="14.25" customHeight="1" x14ac:dyDescent="0.25">
      <c r="B35" s="60"/>
      <c r="C35" s="67"/>
      <c r="D35" s="55"/>
      <c r="E35" s="60"/>
      <c r="I35" s="60"/>
      <c r="U35" s="60"/>
      <c r="AD35" s="60"/>
      <c r="AE35" s="60"/>
      <c r="AF35" s="60"/>
      <c r="AG35" s="60"/>
      <c r="AI35" s="2"/>
      <c r="AJ35" s="9"/>
      <c r="AK35" s="9"/>
      <c r="AL35" s="9"/>
      <c r="AM35" s="268"/>
      <c r="AN35" s="9"/>
      <c r="AO35" s="9"/>
      <c r="AP35" s="9"/>
      <c r="AQ35" s="268"/>
      <c r="AR35" s="60"/>
      <c r="AS35" s="60"/>
      <c r="AT35" s="60"/>
      <c r="AU35" s="60"/>
      <c r="AV35" s="60"/>
      <c r="AW35" s="60"/>
    </row>
    <row r="36" spans="2:49" ht="14.25" customHeight="1" x14ac:dyDescent="0.25">
      <c r="B36" s="60"/>
      <c r="C36" s="67"/>
      <c r="D36" s="55"/>
      <c r="E36" s="60"/>
      <c r="I36" s="60"/>
      <c r="U36" s="60"/>
      <c r="AD36" s="60"/>
      <c r="AE36" s="60"/>
      <c r="AF36" s="60"/>
      <c r="AG36" s="60"/>
      <c r="AR36" s="60"/>
      <c r="AS36" s="60"/>
      <c r="AT36" s="60"/>
      <c r="AU36" s="60"/>
      <c r="AV36" s="60"/>
      <c r="AW36" s="60"/>
    </row>
    <row r="37" spans="2:49" ht="14.25" customHeight="1" x14ac:dyDescent="0.25">
      <c r="B37" s="60"/>
      <c r="C37" s="67"/>
      <c r="D37" s="55"/>
      <c r="E37" s="60"/>
      <c r="I37" s="60"/>
      <c r="U37" s="60"/>
      <c r="AD37" s="60"/>
      <c r="AE37" s="60"/>
      <c r="AF37" s="60"/>
      <c r="AG37" s="60"/>
      <c r="AR37" s="60"/>
      <c r="AS37" s="60"/>
      <c r="AT37" s="60"/>
      <c r="AU37" s="60"/>
      <c r="AV37" s="60"/>
      <c r="AW37" s="60"/>
    </row>
    <row r="38" spans="2:49" ht="14.25" customHeight="1" x14ac:dyDescent="0.25">
      <c r="B38" s="60"/>
      <c r="C38" s="67"/>
      <c r="D38" s="55"/>
      <c r="E38" s="60"/>
      <c r="I38" s="60"/>
      <c r="U38" s="60"/>
      <c r="AD38" s="60"/>
      <c r="AE38" s="60"/>
      <c r="AF38" s="60"/>
      <c r="AG38" s="60"/>
      <c r="AR38" s="60"/>
      <c r="AS38" s="60"/>
      <c r="AT38" s="60"/>
      <c r="AU38" s="60"/>
      <c r="AV38" s="60"/>
      <c r="AW38" s="60"/>
    </row>
    <row r="39" spans="2:49" ht="14.25" customHeight="1" x14ac:dyDescent="0.25">
      <c r="B39" s="60"/>
      <c r="C39" s="67"/>
      <c r="D39" s="55"/>
      <c r="E39" s="60"/>
      <c r="I39" s="60"/>
      <c r="U39" s="60"/>
      <c r="AD39" s="60"/>
      <c r="AE39" s="60"/>
      <c r="AF39" s="60"/>
      <c r="AG39" s="60"/>
      <c r="AR39" s="60"/>
      <c r="AS39" s="60"/>
      <c r="AT39" s="60"/>
      <c r="AU39" s="60"/>
      <c r="AV39" s="60"/>
      <c r="AW39" s="60"/>
    </row>
    <row r="40" spans="2:49" ht="14.25" customHeight="1" x14ac:dyDescent="0.25">
      <c r="B40" s="60"/>
      <c r="C40" s="67"/>
      <c r="D40" s="55"/>
      <c r="E40" s="60"/>
      <c r="I40" s="60"/>
      <c r="U40" s="60"/>
      <c r="AD40" s="60"/>
      <c r="AE40" s="60"/>
      <c r="AF40" s="60"/>
      <c r="AG40" s="60"/>
      <c r="AR40" s="60"/>
      <c r="AS40" s="60"/>
      <c r="AT40" s="60"/>
      <c r="AU40" s="60"/>
      <c r="AV40" s="60"/>
      <c r="AW40" s="60"/>
    </row>
    <row r="41" spans="2:49" ht="14.25" customHeight="1" x14ac:dyDescent="0.25">
      <c r="B41" s="60"/>
      <c r="C41" s="67"/>
      <c r="D41" s="55"/>
      <c r="E41" s="60"/>
      <c r="I41" s="60"/>
      <c r="U41" s="60"/>
      <c r="AD41" s="60"/>
      <c r="AE41" s="60"/>
      <c r="AF41" s="60"/>
      <c r="AG41" s="60"/>
      <c r="AR41" s="60"/>
      <c r="AS41" s="60"/>
      <c r="AT41" s="60"/>
      <c r="AU41" s="60"/>
      <c r="AV41" s="60"/>
      <c r="AW41" s="60"/>
    </row>
    <row r="42" spans="2:49" ht="14.25" customHeight="1" x14ac:dyDescent="0.25">
      <c r="B42" s="60"/>
      <c r="C42" s="67"/>
      <c r="D42" s="55"/>
      <c r="E42" s="60"/>
      <c r="I42" s="60"/>
      <c r="U42" s="60"/>
      <c r="AD42" s="60"/>
      <c r="AE42" s="60"/>
      <c r="AF42" s="60"/>
      <c r="AG42" s="60"/>
      <c r="AH42" s="60"/>
      <c r="AI42" s="60"/>
      <c r="AJ42" s="60"/>
      <c r="AK42" s="60"/>
      <c r="AL42" s="60"/>
      <c r="AM42" s="60"/>
      <c r="AN42" s="60"/>
      <c r="AO42" s="60"/>
      <c r="AP42" s="60"/>
      <c r="AQ42" s="60"/>
      <c r="AR42" s="60"/>
      <c r="AS42" s="60"/>
      <c r="AT42" s="60"/>
      <c r="AU42" s="60"/>
      <c r="AV42" s="60"/>
      <c r="AW42" s="60"/>
    </row>
    <row r="43" spans="2:49" ht="14.25" customHeight="1" x14ac:dyDescent="0.25">
      <c r="B43" s="60"/>
      <c r="C43" s="67"/>
      <c r="D43" s="55"/>
      <c r="E43" s="60"/>
      <c r="I43" s="60"/>
      <c r="U43" s="60"/>
      <c r="AD43" s="60"/>
      <c r="AE43" s="60"/>
      <c r="AF43" s="60"/>
      <c r="AG43" s="60"/>
      <c r="AH43" s="60"/>
      <c r="AI43" s="60"/>
      <c r="AJ43" s="60"/>
      <c r="AK43" s="60"/>
      <c r="AL43" s="60"/>
      <c r="AM43" s="60"/>
      <c r="AN43" s="60"/>
      <c r="AO43" s="60"/>
      <c r="AP43" s="60"/>
      <c r="AQ43" s="60"/>
      <c r="AR43" s="60"/>
      <c r="AS43" s="60"/>
      <c r="AT43" s="60"/>
      <c r="AU43" s="60"/>
      <c r="AV43" s="60"/>
      <c r="AW43" s="60"/>
    </row>
    <row r="44" spans="2:49" ht="14.25" customHeight="1" x14ac:dyDescent="0.25">
      <c r="B44" s="60"/>
      <c r="C44" s="67"/>
      <c r="D44" s="55"/>
      <c r="E44" s="60"/>
      <c r="I44" s="60"/>
      <c r="U44" s="60"/>
      <c r="AD44" s="60"/>
      <c r="AE44" s="60"/>
      <c r="AF44" s="60"/>
      <c r="AG44" s="60"/>
      <c r="AH44" s="60"/>
      <c r="AI44" s="60"/>
      <c r="AJ44" s="60"/>
      <c r="AK44" s="60"/>
      <c r="AL44" s="60"/>
      <c r="AM44" s="60"/>
      <c r="AN44" s="60"/>
      <c r="AO44" s="60"/>
      <c r="AP44" s="60"/>
      <c r="AQ44" s="60"/>
      <c r="AR44" s="60"/>
      <c r="AS44" s="60"/>
      <c r="AT44" s="60"/>
      <c r="AU44" s="60"/>
      <c r="AV44" s="60"/>
      <c r="AW44" s="60"/>
    </row>
    <row r="45" spans="2:49" ht="14.25" customHeight="1" x14ac:dyDescent="0.25">
      <c r="B45" s="60"/>
      <c r="C45" s="67"/>
      <c r="D45" s="55"/>
      <c r="E45" s="60"/>
      <c r="I45" s="60"/>
      <c r="U45" s="60"/>
      <c r="AD45" s="60"/>
      <c r="AE45" s="60"/>
      <c r="AF45" s="60"/>
      <c r="AG45" s="60"/>
      <c r="AH45" s="60"/>
      <c r="AI45" s="60"/>
      <c r="AJ45" s="60"/>
      <c r="AK45" s="60"/>
      <c r="AL45" s="60"/>
      <c r="AM45" s="60"/>
      <c r="AN45" s="60"/>
      <c r="AO45" s="60"/>
      <c r="AP45" s="60"/>
      <c r="AQ45" s="60"/>
      <c r="AR45" s="60"/>
      <c r="AS45" s="60"/>
      <c r="AT45" s="60"/>
      <c r="AU45" s="60"/>
      <c r="AV45" s="60"/>
      <c r="AW45" s="60"/>
    </row>
    <row r="46" spans="2:49" ht="14.25" customHeight="1" x14ac:dyDescent="0.25">
      <c r="B46" s="60"/>
      <c r="C46" s="67"/>
      <c r="D46" s="55"/>
      <c r="E46" s="60"/>
      <c r="I46" s="60"/>
      <c r="U46" s="60"/>
      <c r="AD46" s="60"/>
      <c r="AE46" s="60"/>
      <c r="AF46" s="60"/>
      <c r="AG46" s="60"/>
      <c r="AH46" s="60"/>
      <c r="AI46" s="60"/>
      <c r="AJ46" s="60"/>
      <c r="AK46" s="60"/>
      <c r="AL46" s="60"/>
      <c r="AM46" s="60"/>
      <c r="AN46" s="60"/>
      <c r="AO46" s="60"/>
      <c r="AP46" s="60"/>
      <c r="AQ46" s="60"/>
      <c r="AR46" s="60"/>
      <c r="AS46" s="60"/>
      <c r="AT46" s="60"/>
      <c r="AU46" s="60"/>
      <c r="AV46" s="60"/>
      <c r="AW46" s="60"/>
    </row>
    <row r="47" spans="2:49" ht="14.25" customHeight="1" x14ac:dyDescent="0.25">
      <c r="B47" s="60"/>
      <c r="C47" s="67"/>
      <c r="D47" s="55"/>
      <c r="E47" s="60"/>
      <c r="I47" s="60"/>
      <c r="U47" s="60"/>
      <c r="AD47" s="60"/>
      <c r="AE47" s="60"/>
      <c r="AF47" s="60"/>
      <c r="AG47" s="60"/>
      <c r="AH47" s="60"/>
      <c r="AI47" s="60"/>
      <c r="AJ47" s="60"/>
      <c r="AK47" s="60"/>
      <c r="AL47" s="60"/>
      <c r="AM47" s="60"/>
      <c r="AN47" s="60"/>
      <c r="AO47" s="60"/>
      <c r="AP47" s="60"/>
    </row>
    <row r="48" spans="2:49" ht="14.25" customHeight="1" x14ac:dyDescent="0.25">
      <c r="B48" s="60"/>
      <c r="C48" s="67"/>
      <c r="D48" s="55"/>
      <c r="E48" s="60"/>
      <c r="I48" s="60"/>
      <c r="U48" s="60"/>
      <c r="AD48" s="60"/>
      <c r="AE48" s="60"/>
      <c r="AF48" s="60"/>
      <c r="AG48" s="60"/>
      <c r="AH48" s="60"/>
      <c r="AI48" s="60"/>
      <c r="AJ48" s="60"/>
      <c r="AK48" s="60"/>
      <c r="AL48" s="60"/>
      <c r="AM48" s="60"/>
      <c r="AN48" s="60"/>
      <c r="AO48" s="60"/>
      <c r="AP48" s="60"/>
    </row>
    <row r="49" spans="2:42" ht="14.25" customHeight="1" x14ac:dyDescent="0.25">
      <c r="B49" s="60"/>
      <c r="C49" s="67"/>
      <c r="D49" s="55"/>
      <c r="E49" s="60"/>
      <c r="I49" s="60"/>
      <c r="U49" s="60"/>
      <c r="AD49" s="60"/>
      <c r="AE49" s="60"/>
      <c r="AF49" s="60"/>
      <c r="AG49" s="60"/>
      <c r="AH49" s="60"/>
      <c r="AI49" s="60"/>
      <c r="AJ49" s="60"/>
      <c r="AK49" s="60"/>
      <c r="AL49" s="60"/>
      <c r="AM49" s="60"/>
      <c r="AN49" s="60"/>
      <c r="AO49" s="60"/>
      <c r="AP49" s="60"/>
    </row>
    <row r="50" spans="2:42" ht="14.25" customHeight="1" x14ac:dyDescent="0.25">
      <c r="B50" s="60"/>
      <c r="C50" s="67"/>
      <c r="D50" s="55"/>
      <c r="E50" s="60"/>
      <c r="I50" s="60"/>
      <c r="U50" s="60"/>
      <c r="AD50" s="60"/>
      <c r="AE50" s="60"/>
      <c r="AF50" s="60"/>
      <c r="AG50" s="60"/>
      <c r="AH50" s="60"/>
      <c r="AI50" s="60"/>
      <c r="AJ50" s="60"/>
      <c r="AK50" s="60"/>
      <c r="AL50" s="60"/>
      <c r="AM50" s="60"/>
      <c r="AN50" s="60"/>
      <c r="AO50" s="60"/>
      <c r="AP50" s="60"/>
    </row>
    <row r="51" spans="2:42" x14ac:dyDescent="0.25">
      <c r="B51" s="60"/>
      <c r="C51" s="67"/>
      <c r="D51" s="55"/>
      <c r="E51" s="60"/>
      <c r="I51" s="60"/>
      <c r="U51" s="60"/>
      <c r="AD51" s="60"/>
      <c r="AE51" s="60"/>
      <c r="AF51" s="60"/>
      <c r="AG51" s="60"/>
      <c r="AH51" s="60"/>
      <c r="AI51" s="60"/>
      <c r="AJ51" s="60"/>
      <c r="AK51" s="60"/>
      <c r="AL51" s="60"/>
      <c r="AM51" s="60"/>
      <c r="AN51" s="60"/>
      <c r="AO51" s="60"/>
      <c r="AP51" s="60"/>
    </row>
    <row r="52" spans="2:42" x14ac:dyDescent="0.25">
      <c r="B52" s="60"/>
      <c r="C52" s="67"/>
      <c r="D52" s="55"/>
      <c r="E52" s="60"/>
      <c r="I52" s="60"/>
      <c r="U52" s="60"/>
      <c r="AD52" s="60"/>
      <c r="AE52" s="60"/>
      <c r="AF52" s="60"/>
      <c r="AG52" s="60"/>
      <c r="AH52" s="60"/>
      <c r="AI52" s="60"/>
      <c r="AJ52" s="60"/>
      <c r="AK52" s="60"/>
      <c r="AL52" s="60"/>
      <c r="AM52" s="60"/>
      <c r="AN52" s="60"/>
      <c r="AO52" s="60"/>
      <c r="AP52" s="60"/>
    </row>
    <row r="53" spans="2:42" x14ac:dyDescent="0.25">
      <c r="B53" s="60"/>
      <c r="C53" s="67"/>
      <c r="D53" s="55"/>
      <c r="E53" s="60"/>
      <c r="I53" s="60"/>
      <c r="U53" s="60"/>
      <c r="AD53" s="60"/>
      <c r="AE53" s="60"/>
      <c r="AF53" s="60"/>
      <c r="AG53" s="60"/>
      <c r="AH53" s="60"/>
      <c r="AI53" s="60"/>
      <c r="AJ53" s="60"/>
      <c r="AK53" s="60"/>
      <c r="AL53" s="60"/>
      <c r="AM53" s="60"/>
      <c r="AN53" s="60"/>
      <c r="AO53" s="60"/>
      <c r="AP53" s="60"/>
    </row>
    <row r="54" spans="2:42" x14ac:dyDescent="0.25">
      <c r="B54" s="60"/>
      <c r="C54" s="67"/>
      <c r="D54" s="55"/>
      <c r="E54" s="60"/>
      <c r="I54" s="60"/>
      <c r="U54" s="60"/>
      <c r="AD54" s="60"/>
      <c r="AE54" s="60"/>
      <c r="AF54" s="60"/>
      <c r="AG54" s="60"/>
      <c r="AH54" s="60"/>
      <c r="AI54" s="60"/>
      <c r="AJ54" s="60"/>
      <c r="AK54" s="60"/>
      <c r="AL54" s="60"/>
      <c r="AM54" s="60"/>
      <c r="AN54" s="60"/>
      <c r="AO54" s="60"/>
      <c r="AP54" s="60"/>
    </row>
    <row r="55" spans="2:42" x14ac:dyDescent="0.25">
      <c r="B55" s="60"/>
      <c r="C55" s="67"/>
      <c r="D55" s="55"/>
      <c r="E55" s="60"/>
      <c r="I55" s="60"/>
      <c r="U55" s="60"/>
      <c r="AD55" s="60"/>
      <c r="AE55" s="60"/>
      <c r="AF55" s="60"/>
      <c r="AG55" s="60"/>
      <c r="AH55" s="60"/>
      <c r="AI55" s="60"/>
      <c r="AJ55" s="60"/>
      <c r="AK55" s="60"/>
      <c r="AL55" s="60"/>
      <c r="AM55" s="60"/>
      <c r="AN55" s="60"/>
      <c r="AO55" s="60"/>
      <c r="AP55" s="60"/>
    </row>
    <row r="56" spans="2:42" x14ac:dyDescent="0.25">
      <c r="B56" s="60"/>
      <c r="C56" s="67"/>
      <c r="D56" s="55"/>
      <c r="E56" s="60"/>
      <c r="I56" s="60"/>
      <c r="U56" s="60"/>
      <c r="AD56" s="60"/>
      <c r="AE56" s="60"/>
      <c r="AF56" s="60"/>
      <c r="AG56" s="60"/>
      <c r="AH56" s="60"/>
      <c r="AI56" s="60"/>
      <c r="AJ56" s="60"/>
      <c r="AK56" s="60"/>
      <c r="AL56" s="60"/>
      <c r="AM56" s="60"/>
      <c r="AN56" s="60"/>
      <c r="AO56" s="60"/>
      <c r="AP56" s="60"/>
    </row>
    <row r="57" spans="2:42" x14ac:dyDescent="0.25">
      <c r="B57" s="60"/>
      <c r="C57" s="67"/>
      <c r="D57" s="55"/>
      <c r="E57" s="60"/>
      <c r="I57" s="60"/>
      <c r="U57" s="60"/>
      <c r="AD57" s="60"/>
      <c r="AE57" s="60"/>
      <c r="AF57" s="60"/>
      <c r="AG57" s="60"/>
      <c r="AH57" s="60"/>
      <c r="AI57" s="60"/>
      <c r="AJ57" s="60"/>
      <c r="AK57" s="60"/>
      <c r="AL57" s="60"/>
      <c r="AM57" s="60"/>
      <c r="AN57" s="60"/>
      <c r="AO57" s="60"/>
      <c r="AP57" s="60"/>
    </row>
    <row r="58" spans="2:42" x14ac:dyDescent="0.25">
      <c r="B58" s="60"/>
      <c r="C58" s="67"/>
      <c r="D58" s="55"/>
      <c r="E58" s="60"/>
      <c r="I58" s="60"/>
      <c r="U58" s="60"/>
      <c r="AD58" s="60"/>
      <c r="AE58" s="60"/>
      <c r="AF58" s="60"/>
      <c r="AG58" s="60"/>
      <c r="AH58" s="60"/>
      <c r="AI58" s="60"/>
      <c r="AJ58" s="60"/>
      <c r="AK58" s="60"/>
      <c r="AL58" s="60"/>
      <c r="AM58" s="60"/>
      <c r="AN58" s="60"/>
      <c r="AO58" s="60"/>
      <c r="AP58" s="60"/>
    </row>
    <row r="59" spans="2:42" x14ac:dyDescent="0.25">
      <c r="B59" s="60"/>
      <c r="C59" s="67"/>
      <c r="D59" s="55"/>
      <c r="E59" s="60"/>
      <c r="I59" s="60"/>
      <c r="U59" s="60"/>
      <c r="AD59" s="60"/>
      <c r="AE59" s="60"/>
      <c r="AF59" s="60"/>
      <c r="AG59" s="60"/>
      <c r="AH59" s="60"/>
      <c r="AI59" s="60"/>
      <c r="AJ59" s="60"/>
      <c r="AK59" s="60"/>
      <c r="AL59" s="60"/>
      <c r="AM59" s="60"/>
      <c r="AN59" s="60"/>
      <c r="AO59" s="60"/>
      <c r="AP59" s="60"/>
    </row>
    <row r="60" spans="2:42" x14ac:dyDescent="0.25">
      <c r="B60" s="60"/>
      <c r="C60" s="67"/>
      <c r="D60" s="55"/>
      <c r="E60" s="60"/>
      <c r="I60" s="60"/>
      <c r="U60" s="60"/>
      <c r="AD60" s="60"/>
      <c r="AE60" s="60"/>
      <c r="AF60" s="60"/>
      <c r="AG60" s="60"/>
      <c r="AH60" s="60"/>
      <c r="AI60" s="60"/>
      <c r="AJ60" s="60"/>
      <c r="AK60" s="60"/>
      <c r="AL60" s="60"/>
      <c r="AM60" s="60"/>
      <c r="AN60" s="60"/>
      <c r="AO60" s="60"/>
      <c r="AP60" s="60"/>
    </row>
    <row r="61" spans="2:42" x14ac:dyDescent="0.25">
      <c r="B61" s="60"/>
      <c r="C61" s="67"/>
      <c r="D61" s="55"/>
      <c r="E61" s="60"/>
      <c r="I61" s="60"/>
      <c r="U61" s="60"/>
      <c r="AD61" s="60"/>
      <c r="AE61" s="60"/>
      <c r="AF61" s="60"/>
      <c r="AG61" s="60"/>
      <c r="AH61" s="60"/>
      <c r="AI61" s="60"/>
      <c r="AJ61" s="60"/>
      <c r="AK61" s="60"/>
      <c r="AL61" s="60"/>
      <c r="AM61" s="60"/>
      <c r="AN61" s="60"/>
      <c r="AO61" s="60"/>
      <c r="AP61" s="60"/>
    </row>
    <row r="62" spans="2:42" x14ac:dyDescent="0.25">
      <c r="B62" s="60"/>
      <c r="C62" s="67"/>
      <c r="D62" s="55"/>
      <c r="E62" s="60"/>
      <c r="I62" s="60"/>
      <c r="U62" s="60"/>
      <c r="AD62" s="60"/>
      <c r="AE62" s="60"/>
      <c r="AF62" s="60"/>
      <c r="AG62" s="60"/>
      <c r="AH62" s="60"/>
      <c r="AI62" s="60"/>
      <c r="AJ62" s="60"/>
      <c r="AK62" s="60"/>
      <c r="AL62" s="60"/>
      <c r="AM62" s="60"/>
      <c r="AN62" s="60"/>
      <c r="AO62" s="60"/>
      <c r="AP62" s="60"/>
    </row>
    <row r="63" spans="2:42" x14ac:dyDescent="0.25">
      <c r="B63" s="60"/>
      <c r="C63" s="67"/>
      <c r="D63" s="55"/>
      <c r="E63" s="60"/>
      <c r="I63" s="60"/>
      <c r="U63" s="60"/>
      <c r="AD63" s="60"/>
      <c r="AE63" s="60"/>
      <c r="AF63" s="60"/>
      <c r="AG63" s="60"/>
      <c r="AH63" s="60"/>
      <c r="AI63" s="60"/>
      <c r="AJ63" s="60"/>
      <c r="AK63" s="60"/>
      <c r="AL63" s="60"/>
      <c r="AM63" s="60"/>
      <c r="AN63" s="60"/>
      <c r="AO63" s="60"/>
      <c r="AP63" s="60"/>
    </row>
    <row r="64" spans="2:42" x14ac:dyDescent="0.25">
      <c r="B64" s="60"/>
      <c r="C64" s="67"/>
      <c r="D64" s="55"/>
      <c r="E64" s="60"/>
      <c r="I64" s="60"/>
      <c r="U64" s="60"/>
      <c r="AD64" s="60"/>
      <c r="AE64" s="60"/>
      <c r="AF64" s="60"/>
      <c r="AG64" s="60"/>
      <c r="AH64" s="60"/>
      <c r="AI64" s="60"/>
      <c r="AJ64" s="60"/>
      <c r="AK64" s="60"/>
      <c r="AL64" s="60"/>
      <c r="AM64" s="60"/>
      <c r="AN64" s="60"/>
      <c r="AO64" s="60"/>
      <c r="AP64" s="60"/>
    </row>
    <row r="65" spans="2:42" x14ac:dyDescent="0.25">
      <c r="B65" s="60"/>
      <c r="C65" s="67"/>
      <c r="D65" s="55"/>
      <c r="E65" s="60"/>
      <c r="I65" s="60"/>
      <c r="U65" s="60"/>
      <c r="AD65" s="60"/>
      <c r="AE65" s="60"/>
      <c r="AF65" s="60"/>
      <c r="AG65" s="60"/>
      <c r="AH65" s="60"/>
      <c r="AI65" s="60"/>
      <c r="AJ65" s="60"/>
      <c r="AK65" s="60"/>
      <c r="AL65" s="60"/>
      <c r="AM65" s="60"/>
      <c r="AN65" s="60"/>
      <c r="AO65" s="60"/>
      <c r="AP65" s="60"/>
    </row>
    <row r="66" spans="2:42" x14ac:dyDescent="0.25">
      <c r="B66" s="60"/>
      <c r="C66" s="67"/>
      <c r="D66" s="55"/>
      <c r="E66" s="60"/>
      <c r="I66" s="60"/>
      <c r="U66" s="60"/>
      <c r="AD66" s="60"/>
      <c r="AE66" s="60"/>
      <c r="AF66" s="60"/>
      <c r="AG66" s="60"/>
      <c r="AH66" s="60"/>
      <c r="AI66" s="60"/>
      <c r="AJ66" s="60"/>
      <c r="AK66" s="60"/>
      <c r="AL66" s="60"/>
      <c r="AM66" s="60"/>
      <c r="AN66" s="60"/>
      <c r="AO66" s="60"/>
      <c r="AP66" s="60"/>
    </row>
    <row r="67" spans="2:42" x14ac:dyDescent="0.25">
      <c r="B67" s="60"/>
      <c r="C67" s="67"/>
      <c r="D67" s="55"/>
      <c r="E67" s="60"/>
      <c r="I67" s="60"/>
      <c r="U67" s="60"/>
      <c r="AD67" s="60"/>
      <c r="AE67" s="60"/>
      <c r="AF67" s="60"/>
      <c r="AG67" s="60"/>
      <c r="AH67" s="60"/>
      <c r="AI67" s="60"/>
      <c r="AJ67" s="60"/>
      <c r="AK67" s="60"/>
      <c r="AL67" s="60"/>
      <c r="AM67" s="60"/>
      <c r="AN67" s="60"/>
      <c r="AO67" s="60"/>
      <c r="AP67" s="60"/>
    </row>
    <row r="68" spans="2:42" x14ac:dyDescent="0.25">
      <c r="B68" s="60"/>
      <c r="C68" s="67"/>
      <c r="D68" s="55"/>
      <c r="E68" s="60"/>
      <c r="I68" s="60"/>
      <c r="U68" s="60"/>
      <c r="AD68" s="60"/>
      <c r="AE68" s="60"/>
      <c r="AF68" s="60"/>
      <c r="AG68" s="60"/>
      <c r="AH68" s="60"/>
      <c r="AI68" s="60"/>
      <c r="AJ68" s="60"/>
      <c r="AK68" s="60"/>
      <c r="AL68" s="60"/>
      <c r="AM68" s="60"/>
      <c r="AN68" s="60"/>
      <c r="AO68" s="60"/>
      <c r="AP68" s="60"/>
    </row>
    <row r="69" spans="2:42" x14ac:dyDescent="0.25">
      <c r="B69" s="60"/>
      <c r="C69" s="67"/>
      <c r="D69" s="55"/>
      <c r="E69" s="60"/>
      <c r="I69" s="60"/>
      <c r="U69" s="60"/>
      <c r="AD69" s="60"/>
      <c r="AE69" s="60"/>
      <c r="AF69" s="60"/>
      <c r="AG69" s="60"/>
      <c r="AH69" s="60"/>
      <c r="AI69" s="60"/>
      <c r="AJ69" s="60"/>
      <c r="AK69" s="60"/>
      <c r="AL69" s="60"/>
      <c r="AM69" s="60"/>
      <c r="AN69" s="60"/>
      <c r="AO69" s="60"/>
      <c r="AP69" s="60"/>
    </row>
    <row r="70" spans="2:42" x14ac:dyDescent="0.25">
      <c r="B70" s="60"/>
      <c r="C70" s="67"/>
      <c r="D70" s="55"/>
      <c r="E70" s="60"/>
      <c r="I70" s="60"/>
      <c r="U70" s="60"/>
      <c r="AD70" s="60"/>
      <c r="AE70" s="60"/>
      <c r="AF70" s="60"/>
      <c r="AG70" s="60"/>
      <c r="AH70" s="60"/>
      <c r="AI70" s="60"/>
      <c r="AJ70" s="60"/>
      <c r="AK70" s="60"/>
      <c r="AL70" s="60"/>
      <c r="AM70" s="60"/>
      <c r="AN70" s="60"/>
      <c r="AO70" s="60"/>
      <c r="AP70" s="60"/>
    </row>
    <row r="71" spans="2:42" x14ac:dyDescent="0.25">
      <c r="B71" s="60"/>
      <c r="C71" s="67"/>
      <c r="D71" s="55"/>
      <c r="E71" s="60"/>
      <c r="I71" s="60"/>
      <c r="U71" s="60"/>
      <c r="AD71" s="60"/>
      <c r="AE71" s="60"/>
      <c r="AF71" s="60"/>
      <c r="AG71" s="60"/>
      <c r="AH71" s="60"/>
      <c r="AI71" s="60"/>
      <c r="AJ71" s="60"/>
      <c r="AK71" s="60"/>
      <c r="AL71" s="60"/>
      <c r="AM71" s="60"/>
      <c r="AN71" s="60"/>
      <c r="AO71" s="60"/>
      <c r="AP71" s="60"/>
    </row>
    <row r="72" spans="2:42" x14ac:dyDescent="0.25">
      <c r="B72" s="60"/>
      <c r="C72" s="67"/>
      <c r="D72" s="55"/>
      <c r="E72" s="60"/>
      <c r="I72" s="60"/>
      <c r="U72" s="60"/>
      <c r="AD72" s="60"/>
      <c r="AE72" s="60"/>
      <c r="AF72" s="60"/>
      <c r="AG72" s="60"/>
      <c r="AH72" s="60"/>
      <c r="AI72" s="60"/>
      <c r="AJ72" s="60"/>
      <c r="AK72" s="60"/>
      <c r="AL72" s="60"/>
      <c r="AM72" s="60"/>
      <c r="AN72" s="60"/>
      <c r="AO72" s="60"/>
      <c r="AP72" s="60"/>
    </row>
    <row r="73" spans="2:42" x14ac:dyDescent="0.25">
      <c r="B73" s="60"/>
      <c r="C73" s="67"/>
      <c r="D73" s="55"/>
      <c r="E73" s="60"/>
      <c r="I73" s="60"/>
      <c r="U73" s="60"/>
      <c r="AD73" s="60"/>
      <c r="AE73" s="60"/>
      <c r="AF73" s="60"/>
      <c r="AG73" s="60"/>
      <c r="AH73" s="60"/>
      <c r="AI73" s="60"/>
      <c r="AJ73" s="60"/>
      <c r="AK73" s="60"/>
      <c r="AL73" s="60"/>
      <c r="AM73" s="60"/>
      <c r="AN73" s="60"/>
      <c r="AO73" s="60"/>
      <c r="AP73" s="60"/>
    </row>
    <row r="74" spans="2:42" x14ac:dyDescent="0.25">
      <c r="B74" s="60"/>
      <c r="C74" s="67"/>
      <c r="D74" s="55"/>
      <c r="E74" s="60"/>
      <c r="I74" s="60"/>
      <c r="U74" s="60"/>
      <c r="AD74" s="60"/>
      <c r="AE74" s="60"/>
      <c r="AF74" s="60"/>
      <c r="AG74" s="60"/>
      <c r="AH74" s="60"/>
      <c r="AI74" s="60"/>
      <c r="AJ74" s="60"/>
      <c r="AK74" s="60"/>
      <c r="AL74" s="60"/>
      <c r="AM74" s="60"/>
      <c r="AN74" s="60"/>
      <c r="AO74" s="60"/>
      <c r="AP74" s="60"/>
    </row>
    <row r="75" spans="2:42" x14ac:dyDescent="0.25">
      <c r="B75" s="60"/>
      <c r="C75" s="67"/>
      <c r="D75" s="55"/>
      <c r="E75" s="60"/>
      <c r="I75" s="60"/>
      <c r="U75" s="60"/>
      <c r="AD75" s="60"/>
      <c r="AE75" s="60"/>
      <c r="AF75" s="60"/>
      <c r="AG75" s="60"/>
      <c r="AH75" s="60"/>
      <c r="AI75" s="60"/>
      <c r="AJ75" s="60"/>
      <c r="AK75" s="60"/>
      <c r="AL75" s="60"/>
      <c r="AM75" s="60"/>
      <c r="AN75" s="60"/>
      <c r="AO75" s="60"/>
      <c r="AP75" s="60"/>
    </row>
    <row r="76" spans="2:42" x14ac:dyDescent="0.25">
      <c r="B76" s="60"/>
      <c r="C76" s="67"/>
      <c r="D76" s="55"/>
      <c r="E76" s="60"/>
      <c r="I76" s="60"/>
      <c r="U76" s="60"/>
      <c r="AD76" s="60"/>
      <c r="AE76" s="60"/>
      <c r="AF76" s="60"/>
      <c r="AG76" s="60"/>
      <c r="AH76" s="60"/>
      <c r="AI76" s="60"/>
      <c r="AJ76" s="60"/>
      <c r="AK76" s="60"/>
      <c r="AL76" s="60"/>
      <c r="AM76" s="60"/>
      <c r="AN76" s="60"/>
      <c r="AO76" s="60"/>
      <c r="AP76" s="60"/>
    </row>
    <row r="77" spans="2:42" x14ac:dyDescent="0.25">
      <c r="B77" s="60"/>
      <c r="C77" s="67"/>
      <c r="D77" s="55"/>
      <c r="E77" s="60"/>
      <c r="I77" s="60"/>
      <c r="U77" s="60"/>
      <c r="AD77" s="60"/>
      <c r="AE77" s="60"/>
      <c r="AF77" s="60"/>
      <c r="AG77" s="60"/>
      <c r="AH77" s="60"/>
      <c r="AI77" s="60"/>
      <c r="AJ77" s="60"/>
      <c r="AK77" s="60"/>
      <c r="AL77" s="60"/>
      <c r="AM77" s="60"/>
      <c r="AN77" s="60"/>
      <c r="AO77" s="60"/>
      <c r="AP77" s="60"/>
    </row>
    <row r="78" spans="2:42" x14ac:dyDescent="0.25">
      <c r="B78" s="60"/>
      <c r="C78" s="67"/>
      <c r="D78" s="55"/>
      <c r="E78" s="60"/>
      <c r="I78" s="60"/>
      <c r="U78" s="60"/>
      <c r="AD78" s="60"/>
      <c r="AE78" s="60"/>
      <c r="AF78" s="60"/>
      <c r="AG78" s="60"/>
      <c r="AH78" s="60"/>
      <c r="AI78" s="60"/>
      <c r="AJ78" s="60"/>
      <c r="AK78" s="60"/>
      <c r="AL78" s="60"/>
      <c r="AM78" s="60"/>
      <c r="AN78" s="60"/>
      <c r="AO78" s="60"/>
      <c r="AP78" s="60"/>
    </row>
    <row r="79" spans="2:42" x14ac:dyDescent="0.25">
      <c r="B79" s="60"/>
      <c r="C79" s="67"/>
      <c r="D79" s="55"/>
      <c r="E79" s="60"/>
      <c r="I79" s="60"/>
      <c r="U79" s="60"/>
      <c r="AD79" s="60"/>
      <c r="AE79" s="60"/>
      <c r="AF79" s="60"/>
      <c r="AG79" s="60"/>
      <c r="AH79" s="60"/>
      <c r="AI79" s="60"/>
      <c r="AJ79" s="60"/>
      <c r="AK79" s="60"/>
      <c r="AL79" s="60"/>
      <c r="AM79" s="60"/>
      <c r="AN79" s="60"/>
      <c r="AO79" s="60"/>
      <c r="AP79" s="60"/>
    </row>
    <row r="80" spans="2:42" x14ac:dyDescent="0.25">
      <c r="B80" s="60"/>
      <c r="C80" s="67"/>
      <c r="D80" s="55"/>
      <c r="E80" s="60"/>
      <c r="I80" s="60"/>
      <c r="U80" s="60"/>
      <c r="AD80" s="60"/>
      <c r="AE80" s="60"/>
      <c r="AF80" s="60"/>
      <c r="AG80" s="60"/>
      <c r="AH80" s="60"/>
      <c r="AI80" s="60"/>
      <c r="AJ80" s="60"/>
      <c r="AK80" s="60"/>
      <c r="AL80" s="60"/>
      <c r="AM80" s="60"/>
      <c r="AN80" s="60"/>
      <c r="AO80" s="60"/>
      <c r="AP80" s="60"/>
    </row>
    <row r="81" spans="2:42" x14ac:dyDescent="0.25">
      <c r="B81" s="60"/>
      <c r="C81" s="67"/>
      <c r="D81" s="55"/>
      <c r="E81" s="60"/>
      <c r="I81" s="60"/>
      <c r="U81" s="60"/>
      <c r="AD81" s="60"/>
      <c r="AE81" s="60"/>
      <c r="AF81" s="60"/>
      <c r="AG81" s="60"/>
      <c r="AH81" s="60"/>
      <c r="AI81" s="60"/>
      <c r="AJ81" s="60"/>
      <c r="AK81" s="60"/>
      <c r="AL81" s="60"/>
      <c r="AM81" s="60"/>
      <c r="AN81" s="60"/>
      <c r="AO81" s="60"/>
      <c r="AP81" s="60"/>
    </row>
    <row r="82" spans="2:42" x14ac:dyDescent="0.25">
      <c r="B82" s="60"/>
      <c r="C82" s="67"/>
      <c r="D82" s="55"/>
      <c r="E82" s="60"/>
      <c r="I82" s="60"/>
      <c r="U82" s="60"/>
      <c r="AD82" s="60"/>
      <c r="AE82" s="60"/>
      <c r="AF82" s="60"/>
      <c r="AG82" s="60"/>
      <c r="AH82" s="60"/>
      <c r="AI82" s="60"/>
      <c r="AJ82" s="60"/>
      <c r="AK82" s="60"/>
      <c r="AL82" s="60"/>
      <c r="AM82" s="60"/>
      <c r="AN82" s="60"/>
      <c r="AO82" s="60"/>
      <c r="AP82" s="60"/>
    </row>
    <row r="83" spans="2:42" x14ac:dyDescent="0.25">
      <c r="B83" s="60"/>
      <c r="C83" s="67"/>
      <c r="D83" s="55"/>
      <c r="E83" s="60"/>
      <c r="I83" s="60"/>
      <c r="U83" s="60"/>
      <c r="AD83" s="60"/>
      <c r="AE83" s="60"/>
      <c r="AF83" s="60"/>
      <c r="AG83" s="60"/>
      <c r="AH83" s="60"/>
      <c r="AI83" s="60"/>
      <c r="AJ83" s="60"/>
      <c r="AK83" s="60"/>
      <c r="AL83" s="60"/>
      <c r="AM83" s="60"/>
      <c r="AN83" s="60"/>
      <c r="AO83" s="60"/>
      <c r="AP83" s="60"/>
    </row>
    <row r="84" spans="2:42" x14ac:dyDescent="0.25">
      <c r="B84" s="60"/>
      <c r="C84" s="67"/>
      <c r="D84" s="55"/>
      <c r="E84" s="60"/>
      <c r="I84" s="60"/>
      <c r="U84" s="60"/>
      <c r="AD84" s="60"/>
      <c r="AE84" s="60"/>
      <c r="AF84" s="60"/>
      <c r="AG84" s="60"/>
      <c r="AH84" s="60"/>
      <c r="AI84" s="60"/>
      <c r="AJ84" s="60"/>
      <c r="AK84" s="60"/>
      <c r="AL84" s="60"/>
      <c r="AM84" s="60"/>
      <c r="AN84" s="60"/>
      <c r="AO84" s="60"/>
      <c r="AP84" s="60"/>
    </row>
    <row r="85" spans="2:42" x14ac:dyDescent="0.25">
      <c r="B85" s="60"/>
      <c r="C85" s="67"/>
      <c r="D85" s="55"/>
      <c r="E85" s="60"/>
      <c r="I85" s="60"/>
      <c r="U85" s="60"/>
      <c r="AD85" s="60"/>
      <c r="AE85" s="60"/>
      <c r="AF85" s="60"/>
      <c r="AG85" s="60"/>
      <c r="AH85" s="60"/>
      <c r="AI85" s="60"/>
      <c r="AJ85" s="60"/>
      <c r="AK85" s="60"/>
      <c r="AL85" s="60"/>
      <c r="AM85" s="60"/>
      <c r="AN85" s="60"/>
      <c r="AO85" s="60"/>
      <c r="AP85" s="60"/>
    </row>
    <row r="86" spans="2:42" x14ac:dyDescent="0.25">
      <c r="B86" s="60"/>
      <c r="C86" s="67"/>
      <c r="D86" s="55"/>
      <c r="E86" s="60"/>
      <c r="I86" s="60"/>
      <c r="U86" s="60"/>
      <c r="AD86" s="60"/>
      <c r="AE86" s="60"/>
      <c r="AF86" s="60"/>
      <c r="AG86" s="60"/>
      <c r="AH86" s="60"/>
      <c r="AI86" s="60"/>
      <c r="AJ86" s="60"/>
      <c r="AK86" s="60"/>
      <c r="AL86" s="60"/>
      <c r="AM86" s="60"/>
      <c r="AN86" s="60"/>
      <c r="AO86" s="60"/>
      <c r="AP86" s="60"/>
    </row>
    <row r="87" spans="2:42" x14ac:dyDescent="0.25">
      <c r="B87" s="60"/>
      <c r="C87" s="67"/>
      <c r="D87" s="55"/>
      <c r="E87" s="60"/>
      <c r="I87" s="60"/>
      <c r="U87" s="60"/>
      <c r="AD87" s="60"/>
      <c r="AE87" s="60"/>
      <c r="AF87" s="60"/>
      <c r="AG87" s="60"/>
      <c r="AH87" s="60"/>
      <c r="AI87" s="60"/>
      <c r="AJ87" s="60"/>
      <c r="AK87" s="60"/>
      <c r="AL87" s="60"/>
      <c r="AM87" s="60"/>
      <c r="AN87" s="60"/>
      <c r="AO87" s="60"/>
      <c r="AP87" s="60"/>
    </row>
    <row r="88" spans="2:42" x14ac:dyDescent="0.25">
      <c r="B88" s="60"/>
      <c r="C88" s="67"/>
      <c r="D88" s="55"/>
      <c r="E88" s="60"/>
      <c r="I88" s="60"/>
      <c r="U88" s="60"/>
      <c r="AD88" s="60"/>
      <c r="AE88" s="60"/>
      <c r="AF88" s="60"/>
      <c r="AG88" s="60"/>
      <c r="AH88" s="60"/>
      <c r="AI88" s="60"/>
      <c r="AJ88" s="60"/>
      <c r="AK88" s="60"/>
      <c r="AL88" s="60"/>
      <c r="AM88" s="60"/>
      <c r="AN88" s="60"/>
      <c r="AO88" s="60"/>
      <c r="AP88" s="60"/>
    </row>
    <row r="89" spans="2:42" x14ac:dyDescent="0.25">
      <c r="B89" s="60"/>
      <c r="C89" s="67"/>
      <c r="D89" s="55"/>
      <c r="E89" s="60"/>
      <c r="I89" s="60"/>
      <c r="U89" s="60"/>
      <c r="AD89" s="60"/>
      <c r="AE89" s="60"/>
      <c r="AF89" s="60"/>
      <c r="AG89" s="60"/>
      <c r="AH89" s="60"/>
      <c r="AI89" s="60"/>
      <c r="AJ89" s="60"/>
      <c r="AK89" s="60"/>
      <c r="AL89" s="60"/>
      <c r="AM89" s="60"/>
      <c r="AN89" s="60"/>
      <c r="AO89" s="60"/>
      <c r="AP89" s="60"/>
    </row>
    <row r="90" spans="2:42" x14ac:dyDescent="0.25">
      <c r="B90" s="60"/>
      <c r="C90" s="67"/>
      <c r="D90" s="55"/>
      <c r="E90" s="60"/>
      <c r="I90" s="60"/>
      <c r="U90" s="60"/>
      <c r="AD90" s="60"/>
      <c r="AE90" s="60"/>
      <c r="AF90" s="60"/>
      <c r="AG90" s="60"/>
      <c r="AH90" s="60"/>
      <c r="AI90" s="60"/>
      <c r="AJ90" s="60"/>
      <c r="AK90" s="60"/>
      <c r="AL90" s="60"/>
      <c r="AM90" s="60"/>
      <c r="AN90" s="60"/>
      <c r="AO90" s="60"/>
      <c r="AP90" s="60"/>
    </row>
    <row r="91" spans="2:42" x14ac:dyDescent="0.25">
      <c r="B91" s="60"/>
      <c r="C91" s="67"/>
      <c r="D91" s="55"/>
      <c r="E91" s="60"/>
      <c r="I91" s="60"/>
      <c r="U91" s="60"/>
      <c r="AD91" s="60"/>
      <c r="AE91" s="60"/>
      <c r="AF91" s="60"/>
      <c r="AG91" s="60"/>
      <c r="AH91" s="60"/>
      <c r="AI91" s="60"/>
      <c r="AJ91" s="60"/>
      <c r="AK91" s="60"/>
      <c r="AL91" s="60"/>
      <c r="AM91" s="60"/>
      <c r="AN91" s="60"/>
      <c r="AO91" s="60"/>
      <c r="AP91" s="60"/>
    </row>
    <row r="92" spans="2:42" x14ac:dyDescent="0.25">
      <c r="B92" s="60"/>
      <c r="C92" s="67"/>
      <c r="D92" s="55"/>
      <c r="E92" s="60"/>
      <c r="I92" s="60"/>
      <c r="U92" s="60"/>
      <c r="AD92" s="60"/>
      <c r="AE92" s="60"/>
      <c r="AF92" s="60"/>
      <c r="AG92" s="60"/>
      <c r="AH92" s="60"/>
      <c r="AI92" s="60"/>
      <c r="AJ92" s="60"/>
      <c r="AK92" s="60"/>
      <c r="AL92" s="60"/>
      <c r="AM92" s="60"/>
      <c r="AN92" s="60"/>
      <c r="AO92" s="60"/>
      <c r="AP92" s="60"/>
    </row>
    <row r="93" spans="2:42" x14ac:dyDescent="0.25">
      <c r="B93" s="60"/>
      <c r="C93" s="67"/>
      <c r="D93" s="55"/>
      <c r="E93" s="60"/>
      <c r="I93" s="60"/>
      <c r="U93" s="60"/>
      <c r="AD93" s="60"/>
      <c r="AE93" s="60"/>
      <c r="AF93" s="60"/>
      <c r="AG93" s="60"/>
      <c r="AH93" s="60"/>
      <c r="AI93" s="60"/>
      <c r="AJ93" s="60"/>
      <c r="AK93" s="60"/>
      <c r="AL93" s="60"/>
      <c r="AM93" s="60"/>
      <c r="AN93" s="60"/>
      <c r="AO93" s="60"/>
      <c r="AP93" s="60"/>
    </row>
    <row r="94" spans="2:42" x14ac:dyDescent="0.25">
      <c r="B94" s="60"/>
      <c r="C94" s="67"/>
      <c r="D94" s="55"/>
      <c r="E94" s="60"/>
      <c r="I94" s="60"/>
      <c r="U94" s="60"/>
      <c r="AD94" s="60"/>
      <c r="AE94" s="60"/>
      <c r="AF94" s="60"/>
      <c r="AG94" s="60"/>
      <c r="AH94" s="60"/>
      <c r="AI94" s="60"/>
      <c r="AJ94" s="60"/>
      <c r="AK94" s="60"/>
      <c r="AL94" s="60"/>
      <c r="AM94" s="60"/>
      <c r="AN94" s="60"/>
      <c r="AO94" s="60"/>
      <c r="AP94" s="60"/>
    </row>
    <row r="95" spans="2:42" x14ac:dyDescent="0.25">
      <c r="B95" s="60"/>
      <c r="C95" s="67"/>
      <c r="D95" s="55"/>
      <c r="E95" s="60"/>
      <c r="I95" s="60"/>
      <c r="U95" s="60"/>
      <c r="AD95" s="60"/>
      <c r="AE95" s="60"/>
      <c r="AF95" s="60"/>
      <c r="AG95" s="60"/>
      <c r="AH95" s="60"/>
      <c r="AI95" s="60"/>
      <c r="AJ95" s="60"/>
      <c r="AK95" s="60"/>
      <c r="AL95" s="60"/>
      <c r="AM95" s="60"/>
      <c r="AN95" s="60"/>
      <c r="AO95" s="60"/>
      <c r="AP95" s="60"/>
    </row>
    <row r="96" spans="2:42" x14ac:dyDescent="0.25">
      <c r="B96" s="60"/>
      <c r="C96" s="67"/>
      <c r="D96" s="55"/>
      <c r="E96" s="60"/>
      <c r="I96" s="60"/>
      <c r="U96" s="60"/>
      <c r="AD96" s="60"/>
      <c r="AE96" s="60"/>
      <c r="AF96" s="60"/>
      <c r="AG96" s="60"/>
      <c r="AH96" s="60"/>
      <c r="AI96" s="60"/>
      <c r="AJ96" s="60"/>
      <c r="AK96" s="60"/>
      <c r="AL96" s="60"/>
      <c r="AM96" s="60"/>
      <c r="AN96" s="60"/>
      <c r="AO96" s="60"/>
      <c r="AP96" s="60"/>
    </row>
    <row r="97" spans="2:42" x14ac:dyDescent="0.25">
      <c r="B97" s="60"/>
      <c r="C97" s="67"/>
      <c r="D97" s="55"/>
      <c r="E97" s="60"/>
      <c r="I97" s="60"/>
      <c r="U97" s="60"/>
      <c r="AD97" s="60"/>
      <c r="AE97" s="60"/>
      <c r="AF97" s="60"/>
      <c r="AG97" s="60"/>
      <c r="AH97" s="60"/>
      <c r="AI97" s="60"/>
      <c r="AJ97" s="60"/>
      <c r="AK97" s="60"/>
      <c r="AL97" s="60"/>
      <c r="AM97" s="60"/>
      <c r="AN97" s="60"/>
      <c r="AO97" s="60"/>
      <c r="AP97" s="60"/>
    </row>
    <row r="98" spans="2:42" x14ac:dyDescent="0.25">
      <c r="B98" s="60"/>
      <c r="C98" s="67"/>
      <c r="D98" s="55"/>
      <c r="E98" s="60"/>
      <c r="I98" s="60"/>
      <c r="U98" s="60"/>
      <c r="AD98" s="60"/>
      <c r="AE98" s="60"/>
      <c r="AF98" s="60"/>
      <c r="AG98" s="60"/>
      <c r="AH98" s="60"/>
      <c r="AI98" s="60"/>
      <c r="AJ98" s="60"/>
      <c r="AK98" s="60"/>
      <c r="AL98" s="60"/>
      <c r="AM98" s="60"/>
      <c r="AN98" s="60"/>
      <c r="AO98" s="60"/>
      <c r="AP98" s="60"/>
    </row>
    <row r="99" spans="2:42" x14ac:dyDescent="0.25">
      <c r="B99" s="60"/>
      <c r="C99" s="67"/>
      <c r="D99" s="55"/>
      <c r="E99" s="60"/>
      <c r="I99" s="60"/>
      <c r="U99" s="60"/>
      <c r="AD99" s="60"/>
      <c r="AE99" s="60"/>
      <c r="AF99" s="60"/>
      <c r="AG99" s="60"/>
      <c r="AH99" s="60"/>
      <c r="AI99" s="60"/>
      <c r="AJ99" s="60"/>
      <c r="AK99" s="60"/>
      <c r="AL99" s="60"/>
      <c r="AM99" s="60"/>
      <c r="AN99" s="60"/>
      <c r="AO99" s="60"/>
      <c r="AP99" s="60"/>
    </row>
    <row r="100" spans="2:42" x14ac:dyDescent="0.25">
      <c r="B100" s="60"/>
      <c r="C100" s="67"/>
      <c r="D100" s="55"/>
      <c r="E100" s="60"/>
      <c r="I100" s="60"/>
      <c r="U100" s="60"/>
      <c r="AD100" s="60"/>
      <c r="AE100" s="60"/>
      <c r="AF100" s="60"/>
      <c r="AG100" s="60"/>
      <c r="AH100" s="60"/>
      <c r="AI100" s="60"/>
      <c r="AJ100" s="60"/>
      <c r="AK100" s="60"/>
      <c r="AL100" s="60"/>
      <c r="AM100" s="60"/>
      <c r="AN100" s="60"/>
      <c r="AO100" s="60"/>
      <c r="AP100" s="60"/>
    </row>
    <row r="101" spans="2:42" x14ac:dyDescent="0.25">
      <c r="B101" s="60"/>
      <c r="C101" s="67"/>
      <c r="D101" s="55"/>
      <c r="E101" s="60"/>
      <c r="I101" s="60"/>
      <c r="U101" s="60"/>
      <c r="AD101" s="60"/>
      <c r="AE101" s="60"/>
      <c r="AF101" s="60"/>
      <c r="AG101" s="60"/>
      <c r="AH101" s="60"/>
      <c r="AI101" s="60"/>
      <c r="AJ101" s="60"/>
      <c r="AK101" s="60"/>
      <c r="AL101" s="60"/>
      <c r="AM101" s="60"/>
      <c r="AN101" s="60"/>
      <c r="AO101" s="60"/>
      <c r="AP101" s="60"/>
    </row>
    <row r="102" spans="2:42" x14ac:dyDescent="0.25">
      <c r="B102" s="60"/>
      <c r="C102" s="67"/>
      <c r="D102" s="55"/>
      <c r="E102" s="60"/>
      <c r="I102" s="60"/>
      <c r="U102" s="60"/>
      <c r="AD102" s="60"/>
      <c r="AE102" s="60"/>
      <c r="AF102" s="60"/>
      <c r="AG102" s="60"/>
      <c r="AH102" s="60"/>
      <c r="AI102" s="60"/>
      <c r="AJ102" s="60"/>
      <c r="AK102" s="60"/>
      <c r="AL102" s="60"/>
      <c r="AM102" s="60"/>
      <c r="AN102" s="60"/>
      <c r="AO102" s="60"/>
      <c r="AP102" s="60"/>
    </row>
    <row r="103" spans="2:42" x14ac:dyDescent="0.25">
      <c r="B103" s="60"/>
      <c r="C103" s="67"/>
      <c r="D103" s="55"/>
      <c r="E103" s="60"/>
      <c r="I103" s="60"/>
      <c r="U103" s="60"/>
      <c r="AD103" s="60"/>
      <c r="AE103" s="60"/>
      <c r="AF103" s="60"/>
      <c r="AG103" s="60"/>
      <c r="AH103" s="60"/>
      <c r="AI103" s="60"/>
      <c r="AJ103" s="60"/>
      <c r="AK103" s="60"/>
      <c r="AL103" s="60"/>
      <c r="AM103" s="60"/>
      <c r="AN103" s="60"/>
      <c r="AO103" s="60"/>
      <c r="AP103" s="60"/>
    </row>
    <row r="104" spans="2:42" x14ac:dyDescent="0.25">
      <c r="B104" s="60"/>
      <c r="C104" s="67"/>
      <c r="D104" s="55"/>
      <c r="E104" s="60"/>
      <c r="I104" s="60"/>
      <c r="U104" s="60"/>
      <c r="AD104" s="60"/>
      <c r="AE104" s="60"/>
      <c r="AF104" s="60"/>
      <c r="AG104" s="60"/>
      <c r="AH104" s="60"/>
      <c r="AI104" s="60"/>
      <c r="AJ104" s="60"/>
      <c r="AK104" s="60"/>
      <c r="AL104" s="60"/>
      <c r="AM104" s="60"/>
      <c r="AN104" s="60"/>
      <c r="AO104" s="60"/>
      <c r="AP104" s="60"/>
    </row>
    <row r="105" spans="2:42" x14ac:dyDescent="0.25">
      <c r="B105" s="60"/>
      <c r="C105" s="67"/>
      <c r="D105" s="55"/>
      <c r="E105" s="60"/>
      <c r="I105" s="60"/>
      <c r="U105" s="60"/>
      <c r="AD105" s="60"/>
      <c r="AE105" s="60"/>
      <c r="AF105" s="60"/>
      <c r="AG105" s="60"/>
      <c r="AH105" s="60"/>
      <c r="AI105" s="60"/>
      <c r="AJ105" s="60"/>
      <c r="AK105" s="60"/>
      <c r="AL105" s="60"/>
      <c r="AM105" s="60"/>
      <c r="AN105" s="60"/>
      <c r="AO105" s="60"/>
      <c r="AP105" s="60"/>
    </row>
    <row r="106" spans="2:42" x14ac:dyDescent="0.25">
      <c r="B106" s="60"/>
      <c r="C106" s="67"/>
      <c r="D106" s="55"/>
      <c r="E106" s="60"/>
      <c r="I106" s="60"/>
      <c r="U106" s="60"/>
      <c r="AD106" s="60"/>
      <c r="AE106" s="60"/>
      <c r="AF106" s="60"/>
      <c r="AG106" s="60"/>
      <c r="AH106" s="60"/>
      <c r="AI106" s="60"/>
      <c r="AJ106" s="60"/>
      <c r="AK106" s="60"/>
      <c r="AL106" s="60"/>
      <c r="AM106" s="60"/>
      <c r="AN106" s="60"/>
      <c r="AO106" s="60"/>
      <c r="AP106" s="60"/>
    </row>
    <row r="107" spans="2:42" x14ac:dyDescent="0.25">
      <c r="B107" s="60"/>
      <c r="C107" s="67"/>
      <c r="D107" s="55"/>
      <c r="E107" s="60"/>
      <c r="I107" s="60"/>
      <c r="U107" s="60"/>
      <c r="AD107" s="60"/>
      <c r="AE107" s="60"/>
      <c r="AF107" s="60"/>
      <c r="AG107" s="60"/>
      <c r="AH107" s="60"/>
      <c r="AI107" s="60"/>
      <c r="AJ107" s="60"/>
      <c r="AK107" s="60"/>
      <c r="AL107" s="60"/>
      <c r="AM107" s="60"/>
      <c r="AN107" s="60"/>
      <c r="AO107" s="60"/>
      <c r="AP107" s="60"/>
    </row>
    <row r="108" spans="2:42" x14ac:dyDescent="0.25">
      <c r="B108" s="60"/>
      <c r="C108" s="67"/>
      <c r="D108" s="55"/>
      <c r="E108" s="60"/>
      <c r="I108" s="60"/>
      <c r="U108" s="60"/>
      <c r="AD108" s="60"/>
      <c r="AE108" s="60"/>
      <c r="AF108" s="60"/>
      <c r="AG108" s="60"/>
      <c r="AH108" s="60"/>
      <c r="AI108" s="60"/>
      <c r="AJ108" s="60"/>
      <c r="AK108" s="60"/>
      <c r="AL108" s="60"/>
      <c r="AM108" s="60"/>
      <c r="AN108" s="60"/>
      <c r="AO108" s="60"/>
      <c r="AP108" s="60"/>
    </row>
    <row r="109" spans="2:42" x14ac:dyDescent="0.25">
      <c r="B109" s="60"/>
      <c r="C109" s="67"/>
      <c r="D109" s="55"/>
      <c r="E109" s="60"/>
      <c r="U109" s="60"/>
      <c r="AD109" s="60"/>
      <c r="AE109" s="60"/>
      <c r="AF109" s="60"/>
      <c r="AG109" s="60"/>
      <c r="AH109" s="60"/>
      <c r="AI109" s="60"/>
      <c r="AJ109" s="60"/>
      <c r="AK109" s="60"/>
      <c r="AL109" s="60"/>
      <c r="AM109" s="60"/>
      <c r="AN109" s="60"/>
      <c r="AO109" s="60"/>
      <c r="AP109" s="60"/>
    </row>
    <row r="110" spans="2:42" x14ac:dyDescent="0.25">
      <c r="B110" s="60"/>
      <c r="C110" s="67"/>
      <c r="D110" s="55"/>
      <c r="E110" s="60"/>
      <c r="AD110" s="60"/>
      <c r="AE110" s="60"/>
      <c r="AF110" s="60"/>
      <c r="AG110" s="60"/>
      <c r="AH110" s="60"/>
      <c r="AI110" s="60"/>
      <c r="AJ110" s="60"/>
      <c r="AK110" s="60"/>
      <c r="AL110" s="60"/>
      <c r="AM110" s="60"/>
      <c r="AN110" s="60"/>
      <c r="AO110" s="60"/>
      <c r="AP110" s="60"/>
    </row>
    <row r="111" spans="2:42" x14ac:dyDescent="0.25">
      <c r="B111" s="60"/>
      <c r="C111" s="67"/>
      <c r="D111" s="55"/>
      <c r="E111" s="60"/>
      <c r="AJ111" s="60"/>
      <c r="AK111" s="60"/>
      <c r="AL111" s="60"/>
      <c r="AM111" s="60"/>
      <c r="AN111" s="60"/>
      <c r="AO111" s="60"/>
      <c r="AP111" s="60"/>
    </row>
    <row r="112" spans="2:42" x14ac:dyDescent="0.25">
      <c r="B112" s="60"/>
      <c r="C112" s="67"/>
      <c r="D112" s="55"/>
      <c r="E112" s="60"/>
    </row>
    <row r="113" spans="2:5" x14ac:dyDescent="0.25">
      <c r="B113" s="60"/>
      <c r="C113" s="67"/>
      <c r="D113" s="55"/>
      <c r="E113" s="60"/>
    </row>
    <row r="114" spans="2:5" x14ac:dyDescent="0.25">
      <c r="B114" s="60"/>
      <c r="C114" s="67"/>
      <c r="D114" s="55"/>
      <c r="E114" s="60"/>
    </row>
    <row r="115" spans="2:5" x14ac:dyDescent="0.25">
      <c r="B115" s="60"/>
      <c r="C115" s="67"/>
      <c r="D115" s="55"/>
      <c r="E115" s="60"/>
    </row>
    <row r="116" spans="2:5" x14ac:dyDescent="0.25">
      <c r="B116" s="60"/>
      <c r="C116" s="67"/>
      <c r="D116" s="55"/>
      <c r="E116" s="60"/>
    </row>
    <row r="117" spans="2:5" x14ac:dyDescent="0.25">
      <c r="B117" s="60"/>
      <c r="C117" s="67"/>
      <c r="D117" s="55"/>
      <c r="E117" s="60"/>
    </row>
    <row r="118" spans="2:5" x14ac:dyDescent="0.25">
      <c r="B118" s="60"/>
      <c r="C118" s="67"/>
      <c r="D118" s="55"/>
      <c r="E118" s="60"/>
    </row>
    <row r="119" spans="2:5" x14ac:dyDescent="0.25">
      <c r="B119" s="60"/>
      <c r="C119" s="67"/>
      <c r="D119" s="55"/>
      <c r="E119" s="60"/>
    </row>
    <row r="120" spans="2:5" x14ac:dyDescent="0.25">
      <c r="B120" s="60"/>
      <c r="C120" s="67"/>
      <c r="D120" s="55"/>
      <c r="E120" s="60"/>
    </row>
    <row r="121" spans="2:5" x14ac:dyDescent="0.25">
      <c r="B121" s="60"/>
      <c r="C121" s="67"/>
      <c r="D121" s="55"/>
      <c r="E121" s="60"/>
    </row>
    <row r="122" spans="2:5" x14ac:dyDescent="0.25">
      <c r="B122" s="60"/>
      <c r="C122" s="67"/>
      <c r="D122" s="55"/>
      <c r="E122" s="60"/>
    </row>
    <row r="123" spans="2:5" x14ac:dyDescent="0.25">
      <c r="B123" s="60"/>
      <c r="C123" s="67"/>
      <c r="D123" s="55"/>
      <c r="E123" s="60"/>
    </row>
    <row r="124" spans="2:5" x14ac:dyDescent="0.25">
      <c r="B124" s="60"/>
      <c r="C124" s="67"/>
      <c r="D124" s="55"/>
      <c r="E124" s="60"/>
    </row>
    <row r="125" spans="2:5" x14ac:dyDescent="0.25">
      <c r="B125" s="60"/>
      <c r="C125" s="67"/>
      <c r="D125" s="55"/>
      <c r="E125" s="60"/>
    </row>
    <row r="126" spans="2:5" x14ac:dyDescent="0.25">
      <c r="B126" s="60"/>
      <c r="C126" s="67"/>
      <c r="D126" s="55"/>
      <c r="E126" s="60"/>
    </row>
    <row r="127" spans="2:5" x14ac:dyDescent="0.25">
      <c r="B127" s="60"/>
      <c r="C127" s="67"/>
      <c r="D127" s="55"/>
      <c r="E127" s="60"/>
    </row>
    <row r="128" spans="2:5"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sheetData>
  <mergeCells count="1">
    <mergeCell ref="U12:W12"/>
  </mergeCells>
  <pageMargins left="0.7" right="0.7" top="0.78740157499999996" bottom="0.78740157499999996" header="0.3" footer="0.3"/>
  <pageSetup paperSize="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388F9-64EF-488B-8CB5-00B5C67E3241}">
  <sheetPr>
    <tabColor theme="5"/>
    <pageSetUpPr fitToPage="1"/>
  </sheetPr>
  <dimension ref="B1:AW185"/>
  <sheetViews>
    <sheetView showGridLines="0" zoomScaleNormal="100"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3.25" style="4" customWidth="1"/>
    <col min="6" max="6" width="40.25" style="4" customWidth="1"/>
    <col min="7" max="7" width="15.625" style="4" customWidth="1"/>
    <col min="8" max="8" width="40.25" style="4" customWidth="1"/>
    <col min="9" max="9" width="6.75" style="4" customWidth="1"/>
    <col min="10" max="10" width="56.5" style="4" customWidth="1"/>
    <col min="11" max="11" width="2" style="4" customWidth="1"/>
    <col min="12" max="12" width="27" style="4" customWidth="1"/>
    <col min="13"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2:49" ht="16.5" thickBot="1" x14ac:dyDescent="0.3">
      <c r="C1" s="912"/>
    </row>
    <row r="2" spans="2:49" ht="18" customHeight="1" thickBot="1" x14ac:dyDescent="0.3">
      <c r="B2" s="190" t="s">
        <v>6</v>
      </c>
      <c r="C2" s="189">
        <v>2021</v>
      </c>
      <c r="D2" s="189">
        <v>2022</v>
      </c>
      <c r="E2" s="13"/>
      <c r="F2" s="506"/>
      <c r="G2" s="506"/>
      <c r="H2" s="506"/>
      <c r="I2" s="506"/>
      <c r="J2" s="506"/>
      <c r="K2" s="506"/>
      <c r="L2" s="506"/>
      <c r="U2" s="60"/>
      <c r="AD2" s="60"/>
      <c r="AE2" s="60"/>
      <c r="AF2" s="60"/>
      <c r="AG2" s="60"/>
      <c r="AH2" s="60"/>
      <c r="AI2" s="60"/>
      <c r="AJ2" s="60"/>
      <c r="AK2" s="60"/>
      <c r="AL2" s="60"/>
      <c r="AM2" s="60"/>
      <c r="AN2" s="60"/>
      <c r="AO2" s="60"/>
      <c r="AP2" s="60"/>
      <c r="AQ2" s="60"/>
      <c r="AR2" s="60"/>
      <c r="AS2" s="60"/>
      <c r="AT2" s="60"/>
      <c r="AU2" s="60"/>
      <c r="AV2" s="60"/>
      <c r="AW2" s="60"/>
    </row>
    <row r="3" spans="2:49" ht="18" customHeight="1" x14ac:dyDescent="0.25">
      <c r="B3" s="191" t="s">
        <v>8</v>
      </c>
      <c r="C3" s="52">
        <v>4.5</v>
      </c>
      <c r="D3" s="52">
        <v>5.2</v>
      </c>
      <c r="E3" s="269"/>
      <c r="F3" s="506"/>
      <c r="G3" s="506"/>
      <c r="H3" s="506"/>
      <c r="I3" s="506"/>
      <c r="J3" s="506"/>
      <c r="K3" s="506"/>
      <c r="L3" s="506"/>
      <c r="U3" s="60"/>
      <c r="AD3" s="60"/>
      <c r="AE3" s="60"/>
      <c r="AF3" s="60"/>
      <c r="AG3" s="60"/>
      <c r="AH3" s="60"/>
      <c r="AI3" s="60"/>
      <c r="AJ3" s="60"/>
      <c r="AK3" s="60"/>
      <c r="AL3" s="60"/>
      <c r="AM3" s="60"/>
      <c r="AN3" s="60"/>
      <c r="AO3" s="60"/>
      <c r="AP3" s="60"/>
      <c r="AQ3" s="60"/>
      <c r="AR3" s="60"/>
      <c r="AS3" s="60"/>
      <c r="AT3" s="60"/>
      <c r="AU3" s="60"/>
      <c r="AV3" s="60"/>
      <c r="AW3" s="60"/>
    </row>
    <row r="4" spans="2:49" ht="18" customHeight="1" x14ac:dyDescent="0.25">
      <c r="B4" s="500" t="s">
        <v>13</v>
      </c>
      <c r="C4" s="42">
        <v>1.5269779999999999</v>
      </c>
      <c r="D4" s="42">
        <v>1.5</v>
      </c>
      <c r="E4" s="58"/>
      <c r="F4" s="765"/>
      <c r="G4" s="506"/>
      <c r="H4" s="506"/>
      <c r="I4" s="506"/>
      <c r="J4" s="506"/>
      <c r="K4" s="506"/>
      <c r="L4" s="506"/>
      <c r="U4" s="60"/>
      <c r="AD4" s="60"/>
      <c r="AE4" s="60"/>
      <c r="AF4" s="60"/>
      <c r="AG4" s="60"/>
      <c r="AH4" s="60"/>
      <c r="AI4" s="60"/>
      <c r="AJ4" s="60"/>
      <c r="AK4" s="60"/>
      <c r="AL4" s="60"/>
      <c r="AM4" s="60"/>
      <c r="AN4" s="60"/>
      <c r="AO4" s="60"/>
      <c r="AP4" s="60"/>
      <c r="AQ4" s="60"/>
      <c r="AR4" s="60"/>
      <c r="AS4" s="60"/>
      <c r="AT4" s="60"/>
      <c r="AU4" s="60"/>
      <c r="AV4" s="60"/>
      <c r="AW4" s="60"/>
    </row>
    <row r="5" spans="2:49" ht="18" customHeight="1" x14ac:dyDescent="0.25">
      <c r="B5" s="737" t="s">
        <v>20</v>
      </c>
      <c r="C5" s="66">
        <v>8.9</v>
      </c>
      <c r="D5" s="66">
        <v>8.9</v>
      </c>
      <c r="E5" s="58"/>
      <c r="F5" s="506"/>
      <c r="G5" s="506"/>
      <c r="H5" s="506"/>
      <c r="I5" s="506"/>
      <c r="J5" s="506"/>
      <c r="K5" s="506"/>
      <c r="L5" s="506"/>
      <c r="U5" s="60"/>
      <c r="AD5" s="60"/>
      <c r="AE5" s="60"/>
      <c r="AF5" s="60"/>
      <c r="AG5" s="60"/>
      <c r="AH5" s="60"/>
      <c r="AI5" s="60"/>
      <c r="AJ5" s="60"/>
      <c r="AK5" s="60"/>
      <c r="AL5" s="60"/>
      <c r="AM5" s="60"/>
      <c r="AN5" s="60"/>
      <c r="AO5" s="60"/>
      <c r="AP5" s="60"/>
      <c r="AQ5" s="60"/>
      <c r="AR5" s="60"/>
      <c r="AS5" s="60"/>
      <c r="AT5" s="60"/>
      <c r="AU5" s="60"/>
      <c r="AV5" s="60"/>
      <c r="AW5" s="60"/>
    </row>
    <row r="6" spans="2:49" ht="18" customHeight="1" x14ac:dyDescent="0.25">
      <c r="B6" s="738" t="s">
        <v>9</v>
      </c>
      <c r="C6" s="42">
        <v>24.1</v>
      </c>
      <c r="D6" s="42">
        <v>21.400000000000002</v>
      </c>
      <c r="E6" s="58"/>
      <c r="F6" s="506"/>
      <c r="G6" s="506"/>
      <c r="H6" s="506"/>
      <c r="I6" s="506"/>
      <c r="J6" s="506"/>
      <c r="K6" s="506"/>
      <c r="L6" s="506"/>
      <c r="U6" s="60"/>
      <c r="AD6" s="60"/>
      <c r="AE6" s="60"/>
      <c r="AF6" s="60"/>
      <c r="AG6" s="60"/>
      <c r="AH6" s="60"/>
      <c r="AI6" s="60"/>
      <c r="AJ6" s="60"/>
      <c r="AK6" s="60"/>
      <c r="AL6" s="60"/>
      <c r="AM6" s="60"/>
      <c r="AN6" s="60"/>
      <c r="AO6" s="60"/>
      <c r="AP6" s="60"/>
      <c r="AQ6" s="60"/>
      <c r="AR6" s="60"/>
      <c r="AS6" s="60"/>
      <c r="AT6" s="60"/>
      <c r="AU6" s="60"/>
      <c r="AV6" s="60"/>
      <c r="AW6" s="60"/>
    </row>
    <row r="7" spans="2:49" ht="18" customHeight="1" x14ac:dyDescent="0.25">
      <c r="B7" s="500" t="s">
        <v>313</v>
      </c>
      <c r="C7" s="42">
        <v>1.8431550000000001</v>
      </c>
      <c r="D7" s="42">
        <v>1.9</v>
      </c>
      <c r="E7" s="58"/>
      <c r="F7" s="506"/>
      <c r="G7" s="506"/>
      <c r="H7" s="506"/>
      <c r="I7" s="506"/>
      <c r="J7" s="506"/>
      <c r="K7" s="506"/>
      <c r="L7" s="506"/>
      <c r="U7" s="60"/>
      <c r="AD7" s="60"/>
      <c r="AE7" s="60"/>
      <c r="AF7" s="60"/>
      <c r="AG7" s="60"/>
      <c r="AH7" s="60"/>
      <c r="AI7" s="60"/>
      <c r="AJ7" s="60"/>
      <c r="AK7" s="60"/>
      <c r="AL7" s="60"/>
      <c r="AM7" s="60"/>
      <c r="AN7" s="60"/>
      <c r="AO7" s="60"/>
      <c r="AP7" s="60"/>
      <c r="AQ7" s="60"/>
      <c r="AR7" s="60"/>
      <c r="AS7" s="60"/>
      <c r="AT7" s="60"/>
      <c r="AU7" s="60"/>
      <c r="AV7" s="60"/>
      <c r="AW7" s="60"/>
    </row>
    <row r="8" spans="2:49" ht="18" customHeight="1" x14ac:dyDescent="0.25">
      <c r="B8" s="737" t="s">
        <v>19</v>
      </c>
      <c r="C8" s="66">
        <v>4.4000000000000004</v>
      </c>
      <c r="D8" s="66">
        <v>4.5</v>
      </c>
      <c r="E8" s="58"/>
      <c r="F8" s="506"/>
      <c r="G8" s="506"/>
      <c r="H8" s="506"/>
      <c r="I8" s="506"/>
      <c r="J8" s="506"/>
      <c r="K8" s="506"/>
      <c r="L8" s="506"/>
      <c r="U8" s="60"/>
      <c r="AD8" s="60"/>
      <c r="AE8" s="60"/>
      <c r="AF8" s="60"/>
      <c r="AG8" s="60"/>
      <c r="AH8" s="60"/>
      <c r="AI8" s="60"/>
      <c r="AJ8" s="60"/>
      <c r="AK8" s="60"/>
      <c r="AL8" s="60"/>
      <c r="AM8" s="60"/>
      <c r="AN8" s="60"/>
      <c r="AO8" s="60"/>
      <c r="AP8" s="60"/>
      <c r="AQ8" s="60"/>
      <c r="AR8" s="60"/>
      <c r="AS8" s="60"/>
      <c r="AT8" s="60"/>
      <c r="AU8" s="60"/>
      <c r="AV8" s="60"/>
      <c r="AW8" s="60"/>
    </row>
    <row r="9" spans="2:49" ht="14.25" customHeight="1" x14ac:dyDescent="0.25">
      <c r="B9" s="508"/>
      <c r="C9" s="78"/>
      <c r="D9" s="79"/>
      <c r="E9" s="58"/>
      <c r="F9" s="506"/>
      <c r="G9" s="506"/>
      <c r="H9" s="506"/>
      <c r="I9" s="506"/>
      <c r="J9" s="506"/>
      <c r="K9" s="506"/>
      <c r="L9" s="506"/>
      <c r="U9" s="60"/>
      <c r="AD9" s="60"/>
      <c r="AE9" s="60"/>
      <c r="AF9" s="60"/>
      <c r="AG9" s="60"/>
      <c r="AH9" s="60"/>
      <c r="AI9" s="60"/>
      <c r="AJ9" s="60"/>
      <c r="AK9" s="60"/>
      <c r="AL9" s="60"/>
      <c r="AM9" s="60"/>
      <c r="AN9" s="60"/>
      <c r="AO9" s="60"/>
      <c r="AP9" s="60"/>
      <c r="AQ9" s="60"/>
      <c r="AR9" s="60"/>
      <c r="AS9" s="60"/>
      <c r="AT9" s="60"/>
      <c r="AU9" s="60"/>
      <c r="AV9" s="60"/>
      <c r="AW9" s="60"/>
    </row>
    <row r="10" spans="2:49" ht="14.25" customHeight="1" x14ac:dyDescent="0.25">
      <c r="E10" s="60"/>
      <c r="F10" s="60"/>
      <c r="G10" s="67"/>
      <c r="H10" s="55"/>
      <c r="I10" s="60"/>
      <c r="J10" s="360"/>
      <c r="K10" s="3"/>
      <c r="M10" s="9"/>
      <c r="N10" s="9"/>
      <c r="O10" s="9"/>
      <c r="P10" s="9"/>
      <c r="Q10" s="9"/>
      <c r="R10" s="9"/>
      <c r="S10" s="9"/>
      <c r="T10" s="15"/>
      <c r="U10" s="60"/>
      <c r="AG10" s="60"/>
      <c r="AH10" s="60"/>
      <c r="AI10" s="60"/>
      <c r="AJ10" s="60"/>
      <c r="AK10" s="60"/>
      <c r="AL10" s="60"/>
      <c r="AM10" s="60"/>
      <c r="AN10" s="60"/>
      <c r="AO10" s="60"/>
      <c r="AP10" s="60"/>
      <c r="AQ10" s="60"/>
      <c r="AR10" s="60"/>
      <c r="AS10" s="60"/>
      <c r="AT10" s="60"/>
      <c r="AU10" s="60"/>
      <c r="AV10" s="60"/>
      <c r="AW10" s="60"/>
    </row>
    <row r="11" spans="2:49" ht="14.25" customHeight="1" x14ac:dyDescent="0.25">
      <c r="B11" s="411"/>
      <c r="E11" s="60"/>
      <c r="F11" s="269"/>
      <c r="G11" s="68"/>
      <c r="H11" s="270"/>
      <c r="I11" s="60"/>
      <c r="J11" s="360"/>
      <c r="K11" s="60"/>
      <c r="U11" s="60"/>
      <c r="AG11" s="60"/>
      <c r="AH11" s="60"/>
      <c r="AI11" s="60"/>
      <c r="AJ11" s="60"/>
      <c r="AK11" s="60"/>
      <c r="AL11" s="60"/>
      <c r="AM11" s="60"/>
      <c r="AN11" s="60"/>
      <c r="AO11" s="60"/>
      <c r="AP11" s="60"/>
      <c r="AQ11" s="60"/>
      <c r="AR11" s="60"/>
      <c r="AS11" s="60"/>
      <c r="AT11" s="60"/>
      <c r="AU11" s="60"/>
      <c r="AV11" s="60"/>
      <c r="AW11" s="60"/>
    </row>
    <row r="12" spans="2:49" ht="14.25" customHeight="1" x14ac:dyDescent="0.25">
      <c r="B12" s="911" t="s">
        <v>560</v>
      </c>
      <c r="C12" s="68"/>
      <c r="D12" s="270"/>
      <c r="E12" s="60"/>
      <c r="H12" s="17"/>
      <c r="I12" s="58"/>
      <c r="J12" s="58"/>
      <c r="K12" s="60"/>
      <c r="M12" s="9"/>
      <c r="N12" s="9"/>
      <c r="O12" s="9"/>
      <c r="P12" s="9"/>
      <c r="Q12" s="9"/>
      <c r="R12" s="9"/>
      <c r="S12" s="9"/>
      <c r="T12" s="15"/>
      <c r="U12" s="60"/>
      <c r="AG12" s="60"/>
      <c r="AH12" s="60"/>
      <c r="AI12" s="60"/>
      <c r="AJ12" s="60"/>
      <c r="AK12" s="60"/>
      <c r="AL12" s="60"/>
      <c r="AM12" s="60"/>
      <c r="AN12" s="60"/>
      <c r="AO12" s="60"/>
      <c r="AP12" s="60"/>
      <c r="AQ12" s="60"/>
      <c r="AR12" s="60"/>
      <c r="AS12" s="60"/>
      <c r="AT12" s="60"/>
      <c r="AU12" s="60"/>
      <c r="AV12" s="60"/>
      <c r="AW12" s="60"/>
    </row>
    <row r="13" spans="2:49" ht="14.25" customHeight="1" x14ac:dyDescent="0.25">
      <c r="B13" s="766"/>
      <c r="C13" s="67"/>
      <c r="D13" s="56"/>
      <c r="E13" s="60"/>
      <c r="U13" s="60"/>
      <c r="AG13" s="60"/>
      <c r="AH13" s="60"/>
      <c r="AI13" s="60"/>
      <c r="AJ13" s="60"/>
      <c r="AK13" s="60"/>
      <c r="AL13" s="60"/>
      <c r="AM13" s="60"/>
      <c r="AN13" s="60"/>
      <c r="AO13" s="60"/>
      <c r="AP13" s="60"/>
      <c r="AQ13" s="60"/>
      <c r="AR13" s="60"/>
      <c r="AS13" s="60"/>
      <c r="AT13" s="60"/>
      <c r="AU13" s="60"/>
      <c r="AV13" s="60"/>
      <c r="AW13" s="60"/>
    </row>
    <row r="14" spans="2:49" ht="14.25" customHeight="1" thickBot="1" x14ac:dyDescent="0.3">
      <c r="B14" s="766"/>
      <c r="C14" s="67"/>
      <c r="D14" s="56"/>
      <c r="E14" s="60"/>
      <c r="U14" s="60"/>
      <c r="V14" s="293"/>
      <c r="W14" s="293"/>
      <c r="X14" s="293"/>
      <c r="Y14" s="6"/>
      <c r="Z14" s="6"/>
      <c r="AA14" s="6"/>
      <c r="AB14" s="6"/>
      <c r="AC14" s="58"/>
      <c r="AD14" s="293"/>
      <c r="AE14" s="293"/>
      <c r="AF14" s="293"/>
      <c r="AG14" s="60"/>
      <c r="AH14" s="60"/>
      <c r="AI14" s="60"/>
      <c r="AJ14" s="60"/>
      <c r="AK14" s="60"/>
      <c r="AL14" s="60"/>
      <c r="AM14" s="60"/>
      <c r="AN14" s="60"/>
      <c r="AO14" s="60"/>
      <c r="AP14" s="60"/>
      <c r="AQ14" s="60"/>
      <c r="AR14" s="60"/>
      <c r="AS14" s="60"/>
      <c r="AT14" s="60"/>
      <c r="AU14" s="60"/>
      <c r="AV14" s="60"/>
      <c r="AW14" s="60"/>
    </row>
    <row r="15" spans="2:49" ht="14.25" customHeight="1" thickBot="1" x14ac:dyDescent="0.3">
      <c r="B15" s="60"/>
      <c r="C15" s="67"/>
      <c r="D15" s="55"/>
      <c r="E15" s="60"/>
      <c r="I15" s="60"/>
      <c r="U15" s="60"/>
      <c r="V15" s="684"/>
      <c r="W15" s="293"/>
      <c r="X15" s="293"/>
      <c r="Y15" s="6"/>
      <c r="Z15" s="6"/>
      <c r="AA15" s="6"/>
      <c r="AB15" s="6"/>
      <c r="AC15" s="58"/>
      <c r="AD15" s="293"/>
      <c r="AE15" s="293"/>
      <c r="AF15" s="293"/>
      <c r="AG15" s="60"/>
      <c r="AH15" s="60"/>
      <c r="AI15" s="60"/>
      <c r="AJ15" s="60"/>
      <c r="AK15" s="60"/>
      <c r="AL15" s="60"/>
      <c r="AM15" s="60"/>
      <c r="AN15" s="60"/>
      <c r="AO15" s="60"/>
      <c r="AP15" s="60"/>
      <c r="AQ15" s="60"/>
      <c r="AR15" s="60"/>
      <c r="AS15" s="60"/>
      <c r="AT15" s="60"/>
      <c r="AU15" s="60"/>
      <c r="AV15" s="60"/>
      <c r="AW15" s="60"/>
    </row>
    <row r="16" spans="2:49" ht="14.25" customHeight="1" thickBot="1" x14ac:dyDescent="0.3">
      <c r="B16" s="60"/>
      <c r="C16" s="67"/>
      <c r="D16" s="55"/>
      <c r="E16" s="60"/>
      <c r="I16" s="60"/>
      <c r="U16" s="60"/>
      <c r="V16" s="293"/>
      <c r="W16" s="293"/>
      <c r="X16" s="293"/>
      <c r="Y16" s="6"/>
      <c r="Z16" s="6"/>
      <c r="AA16" s="6"/>
      <c r="AB16" s="6"/>
      <c r="AC16" s="58"/>
      <c r="AD16" s="293"/>
      <c r="AE16" s="293"/>
      <c r="AF16" s="293"/>
      <c r="AG16" s="60"/>
      <c r="AH16" s="60"/>
      <c r="AI16" s="60"/>
      <c r="AJ16" s="60"/>
      <c r="AK16" s="60"/>
      <c r="AL16" s="60"/>
      <c r="AM16" s="60"/>
      <c r="AN16" s="60"/>
      <c r="AO16" s="60"/>
      <c r="AP16" s="60"/>
      <c r="AQ16" s="60"/>
      <c r="AR16" s="60"/>
      <c r="AS16" s="60"/>
      <c r="AT16" s="60"/>
      <c r="AU16" s="60"/>
      <c r="AV16" s="60"/>
      <c r="AW16" s="60"/>
    </row>
    <row r="17" spans="2:49" ht="14.25" customHeight="1" thickBot="1" x14ac:dyDescent="0.3">
      <c r="B17" s="60"/>
      <c r="C17" s="67"/>
      <c r="D17" s="55"/>
      <c r="E17" s="60"/>
      <c r="I17" s="60"/>
      <c r="U17" s="60"/>
      <c r="V17" s="293"/>
      <c r="W17" s="293"/>
      <c r="X17" s="293"/>
      <c r="Y17" s="6"/>
      <c r="Z17" s="6"/>
      <c r="AA17" s="6"/>
      <c r="AB17" s="6"/>
      <c r="AC17" s="58"/>
      <c r="AD17" s="268"/>
      <c r="AE17" s="293"/>
      <c r="AF17" s="293"/>
      <c r="AG17" s="60"/>
      <c r="AH17" s="60"/>
      <c r="AI17" s="60"/>
      <c r="AJ17" s="60"/>
      <c r="AK17" s="60"/>
      <c r="AL17" s="60"/>
      <c r="AM17" s="60"/>
      <c r="AN17" s="60"/>
      <c r="AO17" s="60"/>
      <c r="AP17" s="60"/>
      <c r="AQ17" s="60"/>
      <c r="AR17" s="60"/>
      <c r="AS17" s="60"/>
      <c r="AT17" s="60"/>
      <c r="AU17" s="60"/>
      <c r="AV17" s="60"/>
      <c r="AW17" s="60"/>
    </row>
    <row r="18" spans="2:49" s="74" customFormat="1" ht="14.25" customHeight="1" x14ac:dyDescent="0.25">
      <c r="B18" s="75"/>
    </row>
    <row r="19" spans="2:49" ht="14.25" customHeight="1" thickBot="1" x14ac:dyDescent="0.3">
      <c r="B19" s="60"/>
      <c r="C19" s="67"/>
      <c r="D19" s="55"/>
      <c r="E19" s="60"/>
      <c r="I19" s="60"/>
      <c r="U19" s="60"/>
      <c r="V19" s="293"/>
      <c r="W19" s="684"/>
      <c r="X19" s="684"/>
      <c r="Y19" s="6"/>
      <c r="Z19" s="6"/>
      <c r="AA19" s="6"/>
      <c r="AB19" s="6"/>
      <c r="AC19" s="58"/>
      <c r="AD19" s="293"/>
      <c r="AE19" s="684"/>
      <c r="AF19" s="684"/>
      <c r="AG19" s="60"/>
      <c r="AH19" s="60"/>
      <c r="AI19" s="60"/>
      <c r="AJ19" s="60"/>
      <c r="AK19" s="60"/>
      <c r="AL19" s="60"/>
      <c r="AM19" s="60"/>
      <c r="AN19" s="60"/>
      <c r="AO19" s="60"/>
      <c r="AP19" s="60"/>
      <c r="AQ19" s="60"/>
      <c r="AR19" s="60"/>
      <c r="AS19" s="60"/>
      <c r="AT19" s="60"/>
      <c r="AU19" s="60"/>
      <c r="AV19" s="60"/>
      <c r="AW19" s="60"/>
    </row>
    <row r="20" spans="2:49" ht="14.25" customHeight="1" thickBot="1" x14ac:dyDescent="0.3">
      <c r="B20" s="60"/>
      <c r="C20" s="67"/>
      <c r="D20" s="55"/>
      <c r="E20" s="60"/>
      <c r="I20" s="60"/>
      <c r="U20" s="60"/>
      <c r="V20" s="684"/>
      <c r="W20" s="684"/>
      <c r="X20" s="684"/>
      <c r="Y20" s="6"/>
      <c r="Z20" s="6"/>
      <c r="AA20" s="6"/>
      <c r="AB20" s="6"/>
      <c r="AC20" s="58"/>
      <c r="AD20" s="293"/>
      <c r="AE20" s="684"/>
      <c r="AF20" s="684"/>
      <c r="AG20" s="60"/>
      <c r="AH20" s="60"/>
      <c r="AI20" s="60"/>
      <c r="AJ20" s="60"/>
      <c r="AK20" s="60"/>
      <c r="AL20" s="60"/>
      <c r="AM20" s="60"/>
      <c r="AN20" s="60"/>
      <c r="AO20" s="60"/>
      <c r="AP20" s="60"/>
      <c r="AQ20" s="60"/>
      <c r="AR20" s="60"/>
      <c r="AS20" s="60"/>
      <c r="AT20" s="60"/>
      <c r="AU20" s="60"/>
      <c r="AV20" s="60"/>
      <c r="AW20" s="60"/>
    </row>
    <row r="21" spans="2:49" ht="14.25" customHeight="1" thickBot="1" x14ac:dyDescent="0.3">
      <c r="B21" s="60"/>
      <c r="C21" s="67"/>
      <c r="D21" s="55"/>
      <c r="E21" s="60"/>
      <c r="I21" s="60"/>
      <c r="U21" s="60"/>
      <c r="V21" s="293"/>
      <c r="W21" s="293"/>
      <c r="X21" s="293"/>
      <c r="Y21" s="6"/>
      <c r="Z21" s="6"/>
      <c r="AA21" s="6"/>
      <c r="AB21" s="6"/>
      <c r="AC21" s="58"/>
      <c r="AD21" s="268"/>
      <c r="AE21" s="268"/>
      <c r="AF21" s="268"/>
      <c r="AG21" s="60"/>
      <c r="AH21" s="60"/>
      <c r="AI21" s="60"/>
      <c r="AJ21" s="60"/>
      <c r="AK21" s="60"/>
      <c r="AL21" s="60"/>
      <c r="AM21" s="60"/>
      <c r="AN21" s="60"/>
      <c r="AO21" s="60"/>
      <c r="AP21" s="60"/>
      <c r="AQ21" s="60"/>
      <c r="AR21" s="60"/>
      <c r="AS21" s="60"/>
      <c r="AT21" s="60"/>
      <c r="AU21" s="60"/>
      <c r="AV21" s="60"/>
      <c r="AW21" s="60"/>
    </row>
    <row r="22" spans="2:49" ht="14.25" customHeight="1" thickBot="1" x14ac:dyDescent="0.3">
      <c r="B22" s="60"/>
      <c r="C22" s="67"/>
      <c r="D22" s="55"/>
      <c r="E22" s="60"/>
      <c r="I22" s="60"/>
      <c r="U22" s="60"/>
      <c r="V22" s="293"/>
      <c r="W22" s="293"/>
      <c r="X22" s="293"/>
      <c r="Y22" s="6"/>
      <c r="Z22" s="6"/>
      <c r="AA22" s="6"/>
      <c r="AB22" s="6"/>
      <c r="AC22" s="58"/>
      <c r="AD22" s="293"/>
      <c r="AE22" s="293"/>
      <c r="AF22" s="293"/>
      <c r="AG22" s="60"/>
      <c r="AH22" s="60"/>
      <c r="AI22" s="60"/>
      <c r="AJ22" s="60"/>
      <c r="AK22" s="60"/>
      <c r="AL22" s="60"/>
      <c r="AM22" s="60"/>
      <c r="AN22" s="60"/>
      <c r="AO22" s="60"/>
      <c r="AP22" s="60"/>
      <c r="AQ22" s="60"/>
      <c r="AR22" s="60"/>
      <c r="AS22" s="60"/>
      <c r="AT22" s="60"/>
      <c r="AU22" s="60"/>
      <c r="AV22" s="60"/>
      <c r="AW22" s="60"/>
    </row>
    <row r="23" spans="2:49" ht="14.25" customHeight="1" thickBot="1" x14ac:dyDescent="0.3">
      <c r="B23" s="60"/>
      <c r="C23" s="67"/>
      <c r="D23" s="55"/>
      <c r="E23" s="60"/>
      <c r="I23" s="60"/>
      <c r="U23" s="60"/>
      <c r="V23" s="61"/>
      <c r="W23" s="293"/>
      <c r="X23" s="293"/>
      <c r="Y23" s="6"/>
      <c r="Z23" s="6"/>
      <c r="AA23" s="6"/>
      <c r="AB23" s="6"/>
      <c r="AC23" s="58"/>
      <c r="AD23" s="293"/>
      <c r="AE23" s="293"/>
      <c r="AF23" s="293"/>
      <c r="AG23" s="60"/>
      <c r="AH23" s="60"/>
      <c r="AI23" s="60"/>
      <c r="AJ23" s="60"/>
      <c r="AK23" s="60"/>
      <c r="AL23" s="60"/>
      <c r="AM23" s="60"/>
      <c r="AN23" s="60"/>
      <c r="AO23" s="60"/>
      <c r="AP23" s="60"/>
      <c r="AQ23" s="60"/>
      <c r="AR23" s="60"/>
      <c r="AS23" s="60"/>
      <c r="AT23" s="60"/>
      <c r="AU23" s="60"/>
      <c r="AV23" s="60"/>
      <c r="AW23" s="60"/>
    </row>
    <row r="24" spans="2:49" ht="14.25" customHeight="1" x14ac:dyDescent="0.25">
      <c r="B24" s="60"/>
      <c r="C24" s="67"/>
      <c r="D24" s="55"/>
      <c r="E24" s="60"/>
      <c r="I24" s="60"/>
      <c r="U24" s="60"/>
      <c r="V24" s="293"/>
      <c r="W24" s="293"/>
      <c r="X24" s="293"/>
      <c r="AD24" s="293"/>
      <c r="AE24" s="293"/>
      <c r="AF24" s="293"/>
      <c r="AG24" s="60"/>
      <c r="AH24" s="60"/>
      <c r="AI24" s="60"/>
      <c r="AJ24" s="60"/>
      <c r="AK24" s="60"/>
      <c r="AL24" s="60"/>
      <c r="AM24" s="60"/>
      <c r="AN24" s="60"/>
      <c r="AO24" s="60"/>
      <c r="AP24" s="60"/>
      <c r="AQ24" s="60"/>
      <c r="AR24" s="60"/>
      <c r="AS24" s="60"/>
      <c r="AT24" s="60"/>
      <c r="AU24" s="60"/>
      <c r="AV24" s="60"/>
      <c r="AW24" s="60"/>
    </row>
    <row r="25" spans="2:49" ht="14.25" customHeight="1" x14ac:dyDescent="0.25">
      <c r="B25" s="60"/>
      <c r="C25" s="67"/>
      <c r="D25" s="55"/>
      <c r="E25" s="60"/>
      <c r="I25" s="60"/>
      <c r="U25" s="60"/>
      <c r="V25" s="684"/>
      <c r="W25" s="684"/>
      <c r="X25" s="684"/>
      <c r="Y25" s="4"/>
      <c r="Z25" s="4"/>
      <c r="AA25" s="4"/>
      <c r="AB25" s="4"/>
      <c r="AG25" s="60"/>
      <c r="AH25" s="60"/>
      <c r="AI25" s="60"/>
      <c r="AJ25" s="60"/>
      <c r="AK25" s="60"/>
      <c r="AL25" s="60"/>
      <c r="AM25" s="60"/>
      <c r="AN25" s="60"/>
      <c r="AO25" s="60"/>
      <c r="AP25" s="60"/>
      <c r="AQ25" s="60"/>
      <c r="AR25" s="60"/>
      <c r="AS25" s="60"/>
      <c r="AT25" s="60"/>
      <c r="AU25" s="60"/>
      <c r="AV25" s="60"/>
      <c r="AW25" s="60"/>
    </row>
    <row r="26" spans="2:49" ht="14.25" customHeight="1" x14ac:dyDescent="0.25">
      <c r="B26" s="60"/>
      <c r="C26" s="67"/>
      <c r="D26" s="55"/>
      <c r="E26" s="60"/>
      <c r="I26" s="60"/>
      <c r="U26" s="60"/>
      <c r="V26" s="293"/>
      <c r="W26" s="684"/>
      <c r="X26" s="684"/>
      <c r="Y26" s="4"/>
      <c r="Z26" s="4"/>
      <c r="AA26" s="4"/>
      <c r="AB26" s="4"/>
      <c r="AG26" s="60"/>
      <c r="AR26" s="60"/>
      <c r="AS26" s="60"/>
      <c r="AT26" s="60"/>
      <c r="AU26" s="60"/>
      <c r="AV26" s="60"/>
      <c r="AW26" s="60"/>
    </row>
    <row r="27" spans="2:49" ht="14.25" customHeight="1" x14ac:dyDescent="0.25">
      <c r="B27" s="60"/>
      <c r="C27" s="67"/>
      <c r="D27" s="55"/>
      <c r="E27" s="60"/>
      <c r="I27" s="60"/>
      <c r="U27" s="60"/>
      <c r="V27" s="293"/>
      <c r="W27" s="684"/>
      <c r="X27" s="684"/>
      <c r="Y27" s="4"/>
      <c r="Z27" s="4"/>
      <c r="AA27" s="4"/>
      <c r="AB27" s="4"/>
      <c r="AD27" s="60"/>
      <c r="AE27" s="60"/>
      <c r="AF27" s="60"/>
      <c r="AG27" s="60"/>
      <c r="AI27" s="8"/>
      <c r="AJ27" s="8"/>
      <c r="AK27" s="8"/>
      <c r="AL27" s="8"/>
      <c r="AM27" s="8"/>
      <c r="AN27" s="8"/>
      <c r="AO27" s="8"/>
      <c r="AP27" s="8"/>
      <c r="AQ27" s="8"/>
      <c r="AR27" s="60"/>
      <c r="AS27" s="60"/>
      <c r="AT27" s="60"/>
      <c r="AU27" s="60"/>
      <c r="AV27" s="60"/>
      <c r="AW27" s="60"/>
    </row>
    <row r="28" spans="2:49" ht="14.25" customHeight="1" x14ac:dyDescent="0.25">
      <c r="B28" s="60"/>
      <c r="C28" s="67"/>
      <c r="D28" s="55"/>
      <c r="E28" s="60"/>
      <c r="I28" s="60"/>
      <c r="U28" s="60"/>
      <c r="V28" s="268"/>
      <c r="W28" s="293"/>
      <c r="X28" s="293"/>
      <c r="Y28" s="4"/>
      <c r="Z28" s="4"/>
      <c r="AA28" s="4"/>
      <c r="AB28" s="4"/>
      <c r="AD28" s="60"/>
      <c r="AE28" s="60"/>
      <c r="AF28" s="60"/>
      <c r="AG28" s="60"/>
      <c r="AI28" s="605"/>
      <c r="AJ28" s="605"/>
      <c r="AK28" s="605"/>
      <c r="AL28" s="605"/>
      <c r="AM28" s="605"/>
      <c r="AN28" s="605"/>
      <c r="AO28" s="605"/>
      <c r="AP28" s="605"/>
      <c r="AQ28" s="605"/>
      <c r="AR28" s="60"/>
      <c r="AS28" s="60"/>
      <c r="AT28" s="60"/>
      <c r="AU28" s="60"/>
      <c r="AV28" s="60"/>
      <c r="AW28" s="60"/>
    </row>
    <row r="29" spans="2:49" ht="14.25" customHeight="1" x14ac:dyDescent="0.25">
      <c r="B29" s="60"/>
      <c r="C29" s="67"/>
      <c r="D29" s="55"/>
      <c r="E29" s="60"/>
      <c r="I29" s="60"/>
      <c r="U29" s="60"/>
      <c r="V29" s="293"/>
      <c r="W29" s="293"/>
      <c r="X29" s="293"/>
      <c r="AD29" s="60"/>
      <c r="AE29" s="60"/>
      <c r="AF29" s="60"/>
      <c r="AG29" s="60"/>
      <c r="AI29" s="2"/>
      <c r="AJ29" s="9"/>
      <c r="AK29" s="9"/>
      <c r="AL29" s="9"/>
      <c r="AM29" s="9"/>
      <c r="AN29" s="9"/>
      <c r="AO29" s="9"/>
      <c r="AP29" s="9"/>
      <c r="AQ29" s="9"/>
      <c r="AR29" s="60"/>
      <c r="AS29" s="60"/>
      <c r="AT29" s="60"/>
      <c r="AU29" s="60"/>
      <c r="AV29" s="60"/>
      <c r="AW29" s="60"/>
    </row>
    <row r="30" spans="2:49" ht="14.25" customHeight="1" x14ac:dyDescent="0.25">
      <c r="B30" s="60"/>
      <c r="C30" s="67"/>
      <c r="D30" s="55"/>
      <c r="E30" s="60"/>
      <c r="I30" s="60"/>
      <c r="U30" s="60"/>
      <c r="V30" s="684"/>
      <c r="W30" s="293"/>
      <c r="X30" s="293"/>
      <c r="AD30" s="60"/>
      <c r="AE30" s="60"/>
      <c r="AF30" s="60"/>
      <c r="AG30" s="60"/>
      <c r="AI30" s="10"/>
      <c r="AJ30" s="9"/>
      <c r="AK30" s="9"/>
      <c r="AL30" s="9"/>
      <c r="AM30" s="9"/>
      <c r="AN30" s="9"/>
      <c r="AO30" s="9"/>
      <c r="AP30" s="9"/>
      <c r="AQ30" s="9"/>
      <c r="AR30" s="60"/>
      <c r="AS30" s="60"/>
      <c r="AT30" s="60"/>
      <c r="AU30" s="60"/>
      <c r="AV30" s="60"/>
      <c r="AW30" s="60"/>
    </row>
    <row r="31" spans="2:49" ht="14.25" customHeight="1" x14ac:dyDescent="0.25">
      <c r="B31" s="60"/>
      <c r="C31" s="67"/>
      <c r="D31" s="55"/>
      <c r="E31" s="60"/>
      <c r="I31" s="60"/>
      <c r="U31" s="60"/>
      <c r="V31" s="293"/>
      <c r="W31" s="293"/>
      <c r="X31" s="293"/>
      <c r="AD31" s="60"/>
      <c r="AE31" s="60"/>
      <c r="AF31" s="60"/>
      <c r="AG31" s="60"/>
      <c r="AI31" s="10"/>
      <c r="AJ31" s="9"/>
      <c r="AK31" s="9"/>
      <c r="AL31" s="9"/>
      <c r="AM31" s="9"/>
      <c r="AN31" s="9"/>
      <c r="AO31" s="9"/>
      <c r="AP31" s="9"/>
      <c r="AQ31" s="9"/>
      <c r="AR31" s="60"/>
      <c r="AS31" s="60"/>
      <c r="AT31" s="60"/>
      <c r="AU31" s="60"/>
      <c r="AV31" s="60"/>
      <c r="AW31" s="60"/>
    </row>
    <row r="32" spans="2:49" ht="14.25" customHeight="1" x14ac:dyDescent="0.25">
      <c r="B32" s="60"/>
      <c r="C32" s="67"/>
      <c r="D32" s="55"/>
      <c r="E32" s="60"/>
      <c r="I32" s="60"/>
      <c r="U32" s="60"/>
      <c r="V32" s="293"/>
      <c r="W32" s="293"/>
      <c r="X32" s="293"/>
      <c r="AD32" s="60"/>
      <c r="AE32" s="60"/>
      <c r="AF32" s="60"/>
      <c r="AG32" s="60"/>
      <c r="AI32" s="2"/>
      <c r="AJ32" s="9"/>
      <c r="AK32" s="9"/>
      <c r="AL32" s="9"/>
      <c r="AM32" s="268"/>
      <c r="AN32" s="9"/>
      <c r="AO32" s="9"/>
      <c r="AP32" s="9"/>
      <c r="AQ32" s="268"/>
      <c r="AR32" s="60"/>
      <c r="AS32" s="60"/>
      <c r="AT32" s="60"/>
      <c r="AU32" s="60"/>
      <c r="AV32" s="60"/>
      <c r="AW32" s="60"/>
    </row>
    <row r="33" spans="2:49" ht="14.25" customHeight="1" x14ac:dyDescent="0.25">
      <c r="B33" s="60"/>
      <c r="C33" s="67"/>
      <c r="D33" s="55"/>
      <c r="E33" s="60"/>
      <c r="I33" s="60"/>
      <c r="U33" s="60"/>
      <c r="AD33" s="60"/>
      <c r="AE33" s="60"/>
      <c r="AF33" s="60"/>
      <c r="AG33" s="60"/>
      <c r="AI33" s="2"/>
      <c r="AJ33" s="9"/>
      <c r="AK33" s="9"/>
      <c r="AL33" s="9"/>
      <c r="AM33" s="268"/>
      <c r="AN33" s="9"/>
      <c r="AO33" s="9"/>
      <c r="AP33" s="9"/>
      <c r="AQ33" s="268"/>
      <c r="AR33" s="60"/>
      <c r="AS33" s="60"/>
      <c r="AT33" s="60"/>
      <c r="AU33" s="60"/>
      <c r="AV33" s="60"/>
      <c r="AW33" s="60"/>
    </row>
    <row r="34" spans="2:49" ht="14.25" customHeight="1" x14ac:dyDescent="0.25">
      <c r="B34" s="60"/>
      <c r="C34" s="67"/>
      <c r="D34" s="55"/>
      <c r="E34" s="60"/>
      <c r="I34" s="60"/>
      <c r="U34" s="60"/>
      <c r="AD34" s="60"/>
      <c r="AE34" s="60"/>
      <c r="AF34" s="60"/>
      <c r="AG34" s="60"/>
      <c r="AI34" s="10"/>
      <c r="AJ34" s="9"/>
      <c r="AK34" s="9"/>
      <c r="AL34" s="9"/>
      <c r="AM34" s="268"/>
      <c r="AN34" s="9"/>
      <c r="AO34" s="9"/>
      <c r="AP34" s="9"/>
      <c r="AQ34" s="268"/>
      <c r="AR34" s="60"/>
      <c r="AS34" s="60"/>
      <c r="AT34" s="60"/>
      <c r="AU34" s="60"/>
      <c r="AV34" s="60"/>
      <c r="AW34" s="60"/>
    </row>
    <row r="35" spans="2:49" ht="14.25" customHeight="1" x14ac:dyDescent="0.25">
      <c r="B35" s="60"/>
      <c r="C35" s="67"/>
      <c r="D35" s="55"/>
      <c r="E35" s="60"/>
      <c r="I35" s="60"/>
      <c r="U35" s="60"/>
      <c r="AD35" s="60"/>
      <c r="AE35" s="60"/>
      <c r="AF35" s="60"/>
      <c r="AG35" s="60"/>
      <c r="AI35" s="2"/>
      <c r="AJ35" s="9"/>
      <c r="AK35" s="9"/>
      <c r="AL35" s="9"/>
      <c r="AM35" s="268"/>
      <c r="AN35" s="9"/>
      <c r="AO35" s="9"/>
      <c r="AP35" s="9"/>
      <c r="AQ35" s="268"/>
      <c r="AR35" s="60"/>
      <c r="AS35" s="60"/>
      <c r="AT35" s="60"/>
      <c r="AU35" s="60"/>
      <c r="AV35" s="60"/>
      <c r="AW35" s="60"/>
    </row>
    <row r="36" spans="2:49" ht="14.25" customHeight="1" x14ac:dyDescent="0.25">
      <c r="B36" s="60"/>
      <c r="C36" s="67"/>
      <c r="D36" s="55"/>
      <c r="E36" s="60"/>
      <c r="I36" s="60"/>
      <c r="U36" s="60"/>
      <c r="AD36" s="60"/>
      <c r="AE36" s="60"/>
      <c r="AF36" s="60"/>
      <c r="AG36" s="60"/>
      <c r="AR36" s="60"/>
      <c r="AS36" s="60"/>
      <c r="AT36" s="60"/>
      <c r="AU36" s="60"/>
      <c r="AV36" s="60"/>
      <c r="AW36" s="60"/>
    </row>
    <row r="37" spans="2:49" ht="14.25" customHeight="1" x14ac:dyDescent="0.25">
      <c r="B37" s="60"/>
      <c r="C37" s="67"/>
      <c r="D37" s="55"/>
      <c r="E37" s="60"/>
      <c r="I37" s="60"/>
      <c r="U37" s="60"/>
      <c r="AD37" s="60"/>
      <c r="AE37" s="60"/>
      <c r="AF37" s="60"/>
      <c r="AG37" s="60"/>
      <c r="AR37" s="60"/>
      <c r="AS37" s="60"/>
      <c r="AT37" s="60"/>
      <c r="AU37" s="60"/>
      <c r="AV37" s="60"/>
      <c r="AW37" s="60"/>
    </row>
    <row r="38" spans="2:49" ht="14.25" customHeight="1" x14ac:dyDescent="0.25">
      <c r="B38" s="60"/>
      <c r="C38" s="67"/>
      <c r="D38" s="55"/>
      <c r="E38" s="60"/>
      <c r="I38" s="60"/>
      <c r="U38" s="60"/>
      <c r="AD38" s="60"/>
      <c r="AE38" s="60"/>
      <c r="AF38" s="60"/>
      <c r="AG38" s="60"/>
      <c r="AR38" s="60"/>
      <c r="AS38" s="60"/>
      <c r="AT38" s="60"/>
      <c r="AU38" s="60"/>
      <c r="AV38" s="60"/>
      <c r="AW38" s="60"/>
    </row>
    <row r="39" spans="2:49" ht="14.25" customHeight="1" x14ac:dyDescent="0.25">
      <c r="B39" s="60"/>
      <c r="C39" s="67"/>
      <c r="D39" s="55"/>
      <c r="E39" s="60"/>
      <c r="I39" s="60"/>
      <c r="U39" s="60"/>
      <c r="AD39" s="60"/>
      <c r="AE39" s="60"/>
      <c r="AF39" s="60"/>
      <c r="AG39" s="60"/>
      <c r="AR39" s="60"/>
      <c r="AS39" s="60"/>
      <c r="AT39" s="60"/>
      <c r="AU39" s="60"/>
      <c r="AV39" s="60"/>
      <c r="AW39" s="60"/>
    </row>
    <row r="40" spans="2:49" ht="14.25" customHeight="1" x14ac:dyDescent="0.25">
      <c r="B40" s="60"/>
      <c r="C40" s="67"/>
      <c r="D40" s="55"/>
      <c r="E40" s="60"/>
      <c r="I40" s="60"/>
      <c r="U40" s="60"/>
      <c r="AD40" s="60"/>
      <c r="AE40" s="60"/>
      <c r="AF40" s="60"/>
      <c r="AG40" s="60"/>
      <c r="AR40" s="60"/>
      <c r="AS40" s="60"/>
      <c r="AT40" s="60"/>
      <c r="AU40" s="60"/>
      <c r="AV40" s="60"/>
      <c r="AW40" s="60"/>
    </row>
    <row r="41" spans="2:49" ht="14.25" customHeight="1" x14ac:dyDescent="0.25">
      <c r="B41" s="60"/>
      <c r="C41" s="67"/>
      <c r="D41" s="55"/>
      <c r="E41" s="60"/>
      <c r="I41" s="60"/>
      <c r="U41" s="60"/>
      <c r="AD41" s="60"/>
      <c r="AE41" s="60"/>
      <c r="AF41" s="60"/>
      <c r="AG41" s="60"/>
      <c r="AR41" s="60"/>
      <c r="AS41" s="60"/>
      <c r="AT41" s="60"/>
      <c r="AU41" s="60"/>
      <c r="AV41" s="60"/>
      <c r="AW41" s="60"/>
    </row>
    <row r="42" spans="2:49" ht="14.25" customHeight="1" x14ac:dyDescent="0.25">
      <c r="B42" s="60"/>
      <c r="C42" s="67"/>
      <c r="D42" s="55"/>
      <c r="E42" s="60"/>
      <c r="I42" s="60"/>
      <c r="U42" s="60"/>
      <c r="AD42" s="60"/>
      <c r="AE42" s="60"/>
      <c r="AF42" s="60"/>
      <c r="AG42" s="60"/>
      <c r="AH42" s="60"/>
      <c r="AI42" s="60"/>
      <c r="AJ42" s="60"/>
      <c r="AK42" s="60"/>
      <c r="AL42" s="60"/>
      <c r="AM42" s="60"/>
      <c r="AN42" s="60"/>
      <c r="AO42" s="60"/>
      <c r="AP42" s="60"/>
      <c r="AQ42" s="60"/>
      <c r="AR42" s="60"/>
      <c r="AS42" s="60"/>
      <c r="AT42" s="60"/>
      <c r="AU42" s="60"/>
      <c r="AV42" s="60"/>
      <c r="AW42" s="60"/>
    </row>
    <row r="43" spans="2:49" ht="14.25" customHeight="1" x14ac:dyDescent="0.25">
      <c r="B43" s="60"/>
      <c r="C43" s="67"/>
      <c r="D43" s="55"/>
      <c r="E43" s="60"/>
      <c r="I43" s="60"/>
      <c r="U43" s="60"/>
      <c r="AD43" s="60"/>
      <c r="AE43" s="60"/>
      <c r="AF43" s="60"/>
      <c r="AG43" s="60"/>
      <c r="AH43" s="60"/>
      <c r="AI43" s="60"/>
      <c r="AJ43" s="60"/>
      <c r="AK43" s="60"/>
      <c r="AL43" s="60"/>
      <c r="AM43" s="60"/>
      <c r="AN43" s="60"/>
      <c r="AO43" s="60"/>
      <c r="AP43" s="60"/>
      <c r="AQ43" s="60"/>
      <c r="AR43" s="60"/>
      <c r="AS43" s="60"/>
      <c r="AT43" s="60"/>
      <c r="AU43" s="60"/>
      <c r="AV43" s="60"/>
      <c r="AW43" s="60"/>
    </row>
    <row r="44" spans="2:49" ht="14.25" customHeight="1" x14ac:dyDescent="0.25">
      <c r="B44" s="60"/>
      <c r="C44" s="67"/>
      <c r="D44" s="55"/>
      <c r="E44" s="60"/>
      <c r="I44" s="60"/>
      <c r="U44" s="60"/>
      <c r="AD44" s="60"/>
      <c r="AE44" s="60"/>
      <c r="AF44" s="60"/>
      <c r="AG44" s="60"/>
      <c r="AH44" s="60"/>
      <c r="AI44" s="60"/>
      <c r="AJ44" s="60"/>
      <c r="AK44" s="60"/>
      <c r="AL44" s="60"/>
      <c r="AM44" s="60"/>
      <c r="AN44" s="60"/>
      <c r="AO44" s="60"/>
      <c r="AP44" s="60"/>
      <c r="AQ44" s="60"/>
      <c r="AR44" s="60"/>
      <c r="AS44" s="60"/>
      <c r="AT44" s="60"/>
      <c r="AU44" s="60"/>
      <c r="AV44" s="60"/>
      <c r="AW44" s="60"/>
    </row>
    <row r="45" spans="2:49" ht="14.25" customHeight="1" x14ac:dyDescent="0.25">
      <c r="B45" s="60"/>
      <c r="C45" s="67"/>
      <c r="D45" s="55"/>
      <c r="E45" s="60"/>
      <c r="I45" s="60"/>
      <c r="U45" s="60"/>
      <c r="AD45" s="60"/>
      <c r="AE45" s="60"/>
      <c r="AF45" s="60"/>
      <c r="AG45" s="60"/>
      <c r="AH45" s="60"/>
      <c r="AI45" s="60"/>
      <c r="AJ45" s="60"/>
      <c r="AK45" s="60"/>
      <c r="AL45" s="60"/>
      <c r="AM45" s="60"/>
      <c r="AN45" s="60"/>
      <c r="AO45" s="60"/>
      <c r="AP45" s="60"/>
      <c r="AQ45" s="60"/>
      <c r="AR45" s="60"/>
      <c r="AS45" s="60"/>
      <c r="AT45" s="60"/>
      <c r="AU45" s="60"/>
      <c r="AV45" s="60"/>
      <c r="AW45" s="60"/>
    </row>
    <row r="46" spans="2:49" ht="14.25" customHeight="1" x14ac:dyDescent="0.25">
      <c r="B46" s="60"/>
      <c r="C46" s="67"/>
      <c r="D46" s="55"/>
      <c r="E46" s="60"/>
      <c r="I46" s="60"/>
      <c r="U46" s="60"/>
      <c r="AD46" s="60"/>
      <c r="AE46" s="60"/>
      <c r="AF46" s="60"/>
      <c r="AG46" s="60"/>
      <c r="AH46" s="60"/>
      <c r="AI46" s="60"/>
      <c r="AJ46" s="60"/>
      <c r="AK46" s="60"/>
      <c r="AL46" s="60"/>
      <c r="AM46" s="60"/>
      <c r="AN46" s="60"/>
      <c r="AO46" s="60"/>
      <c r="AP46" s="60"/>
      <c r="AQ46" s="60"/>
      <c r="AR46" s="60"/>
      <c r="AS46" s="60"/>
      <c r="AT46" s="60"/>
      <c r="AU46" s="60"/>
      <c r="AV46" s="60"/>
      <c r="AW46" s="60"/>
    </row>
    <row r="47" spans="2:49" ht="14.25" customHeight="1" x14ac:dyDescent="0.25">
      <c r="B47" s="60"/>
      <c r="C47" s="67"/>
      <c r="D47" s="55"/>
      <c r="E47" s="60"/>
      <c r="I47" s="60"/>
      <c r="U47" s="60"/>
      <c r="AD47" s="60"/>
      <c r="AE47" s="60"/>
      <c r="AF47" s="60"/>
      <c r="AG47" s="60"/>
      <c r="AH47" s="60"/>
      <c r="AI47" s="60"/>
      <c r="AJ47" s="60"/>
      <c r="AK47" s="60"/>
      <c r="AL47" s="60"/>
      <c r="AM47" s="60"/>
      <c r="AN47" s="60"/>
      <c r="AO47" s="60"/>
      <c r="AP47" s="60"/>
    </row>
    <row r="48" spans="2:49" ht="14.25" customHeight="1" x14ac:dyDescent="0.25">
      <c r="B48" s="60"/>
      <c r="C48" s="67"/>
      <c r="D48" s="55"/>
      <c r="E48" s="60"/>
      <c r="I48" s="60"/>
      <c r="U48" s="60"/>
      <c r="AD48" s="60"/>
      <c r="AE48" s="60"/>
      <c r="AF48" s="60"/>
      <c r="AG48" s="60"/>
      <c r="AH48" s="60"/>
      <c r="AI48" s="60"/>
      <c r="AJ48" s="60"/>
      <c r="AK48" s="60"/>
      <c r="AL48" s="60"/>
      <c r="AM48" s="60"/>
      <c r="AN48" s="60"/>
      <c r="AO48" s="60"/>
      <c r="AP48" s="60"/>
    </row>
    <row r="49" spans="2:42" ht="14.25" customHeight="1" x14ac:dyDescent="0.25">
      <c r="B49" s="60"/>
      <c r="C49" s="67"/>
      <c r="D49" s="55"/>
      <c r="E49" s="60"/>
      <c r="I49" s="60"/>
      <c r="U49" s="60"/>
      <c r="AD49" s="60"/>
      <c r="AE49" s="60"/>
      <c r="AF49" s="60"/>
      <c r="AG49" s="60"/>
      <c r="AH49" s="60"/>
      <c r="AI49" s="60"/>
      <c r="AJ49" s="60"/>
      <c r="AK49" s="60"/>
      <c r="AL49" s="60"/>
      <c r="AM49" s="60"/>
      <c r="AN49" s="60"/>
      <c r="AO49" s="60"/>
      <c r="AP49" s="60"/>
    </row>
    <row r="50" spans="2:42" ht="14.25" customHeight="1" x14ac:dyDescent="0.25">
      <c r="B50" s="60"/>
      <c r="C50" s="67"/>
      <c r="D50" s="55"/>
      <c r="E50" s="60"/>
      <c r="I50" s="60"/>
      <c r="U50" s="60"/>
      <c r="AD50" s="60"/>
      <c r="AE50" s="60"/>
      <c r="AF50" s="60"/>
      <c r="AG50" s="60"/>
      <c r="AH50" s="60"/>
      <c r="AI50" s="60"/>
      <c r="AJ50" s="60"/>
      <c r="AK50" s="60"/>
      <c r="AL50" s="60"/>
      <c r="AM50" s="60"/>
      <c r="AN50" s="60"/>
      <c r="AO50" s="60"/>
      <c r="AP50" s="60"/>
    </row>
    <row r="51" spans="2:42" x14ac:dyDescent="0.25">
      <c r="B51" s="60"/>
      <c r="C51" s="67"/>
      <c r="D51" s="55"/>
      <c r="E51" s="60"/>
      <c r="I51" s="60"/>
      <c r="U51" s="60"/>
      <c r="AD51" s="60"/>
      <c r="AE51" s="60"/>
      <c r="AF51" s="60"/>
      <c r="AG51" s="60"/>
      <c r="AH51" s="60"/>
      <c r="AI51" s="60"/>
      <c r="AJ51" s="60"/>
      <c r="AK51" s="60"/>
      <c r="AL51" s="60"/>
      <c r="AM51" s="60"/>
      <c r="AN51" s="60"/>
      <c r="AO51" s="60"/>
      <c r="AP51" s="60"/>
    </row>
    <row r="52" spans="2:42" x14ac:dyDescent="0.25">
      <c r="B52" s="60"/>
      <c r="C52" s="67"/>
      <c r="D52" s="55"/>
      <c r="E52" s="60"/>
      <c r="I52" s="60"/>
      <c r="U52" s="60"/>
      <c r="AD52" s="60"/>
      <c r="AE52" s="60"/>
      <c r="AF52" s="60"/>
      <c r="AG52" s="60"/>
      <c r="AH52" s="60"/>
      <c r="AI52" s="60"/>
      <c r="AJ52" s="60"/>
      <c r="AK52" s="60"/>
      <c r="AL52" s="60"/>
      <c r="AM52" s="60"/>
      <c r="AN52" s="60"/>
      <c r="AO52" s="60"/>
      <c r="AP52" s="60"/>
    </row>
    <row r="53" spans="2:42" x14ac:dyDescent="0.25">
      <c r="B53" s="60"/>
      <c r="C53" s="67"/>
      <c r="D53" s="55"/>
      <c r="E53" s="60"/>
      <c r="I53" s="60"/>
      <c r="U53" s="60"/>
      <c r="AD53" s="60"/>
      <c r="AE53" s="60"/>
      <c r="AF53" s="60"/>
      <c r="AG53" s="60"/>
      <c r="AH53" s="60"/>
      <c r="AI53" s="60"/>
      <c r="AJ53" s="60"/>
      <c r="AK53" s="60"/>
      <c r="AL53" s="60"/>
      <c r="AM53" s="60"/>
      <c r="AN53" s="60"/>
      <c r="AO53" s="60"/>
      <c r="AP53" s="60"/>
    </row>
    <row r="54" spans="2:42" x14ac:dyDescent="0.25">
      <c r="B54" s="60"/>
      <c r="C54" s="67"/>
      <c r="D54" s="55"/>
      <c r="E54" s="60"/>
      <c r="I54" s="60"/>
      <c r="U54" s="60"/>
      <c r="AD54" s="60"/>
      <c r="AE54" s="60"/>
      <c r="AF54" s="60"/>
      <c r="AG54" s="60"/>
      <c r="AH54" s="60"/>
      <c r="AI54" s="60"/>
      <c r="AJ54" s="60"/>
      <c r="AK54" s="60"/>
      <c r="AL54" s="60"/>
      <c r="AM54" s="60"/>
      <c r="AN54" s="60"/>
      <c r="AO54" s="60"/>
      <c r="AP54" s="60"/>
    </row>
    <row r="55" spans="2:42" x14ac:dyDescent="0.25">
      <c r="B55" s="60"/>
      <c r="C55" s="67"/>
      <c r="D55" s="55"/>
      <c r="E55" s="60"/>
      <c r="I55" s="60"/>
      <c r="U55" s="60"/>
      <c r="AD55" s="60"/>
      <c r="AE55" s="60"/>
      <c r="AF55" s="60"/>
      <c r="AG55" s="60"/>
      <c r="AH55" s="60"/>
      <c r="AI55" s="60"/>
      <c r="AJ55" s="60"/>
      <c r="AK55" s="60"/>
      <c r="AL55" s="60"/>
      <c r="AM55" s="60"/>
      <c r="AN55" s="60"/>
      <c r="AO55" s="60"/>
      <c r="AP55" s="60"/>
    </row>
    <row r="56" spans="2:42" x14ac:dyDescent="0.25">
      <c r="B56" s="60"/>
      <c r="C56" s="67"/>
      <c r="D56" s="55"/>
      <c r="E56" s="60"/>
      <c r="I56" s="60"/>
      <c r="U56" s="60"/>
      <c r="AD56" s="60"/>
      <c r="AE56" s="60"/>
      <c r="AF56" s="60"/>
      <c r="AG56" s="60"/>
      <c r="AH56" s="60"/>
      <c r="AI56" s="60"/>
      <c r="AJ56" s="60"/>
      <c r="AK56" s="60"/>
      <c r="AL56" s="60"/>
      <c r="AM56" s="60"/>
      <c r="AN56" s="60"/>
      <c r="AO56" s="60"/>
      <c r="AP56" s="60"/>
    </row>
    <row r="57" spans="2:42" x14ac:dyDescent="0.25">
      <c r="B57" s="60"/>
      <c r="C57" s="67"/>
      <c r="D57" s="55"/>
      <c r="E57" s="60"/>
      <c r="I57" s="60"/>
      <c r="U57" s="60"/>
      <c r="AD57" s="60"/>
      <c r="AE57" s="60"/>
      <c r="AF57" s="60"/>
      <c r="AG57" s="60"/>
      <c r="AH57" s="60"/>
      <c r="AI57" s="60"/>
      <c r="AJ57" s="60"/>
      <c r="AK57" s="60"/>
      <c r="AL57" s="60"/>
      <c r="AM57" s="60"/>
      <c r="AN57" s="60"/>
      <c r="AO57" s="60"/>
      <c r="AP57" s="60"/>
    </row>
    <row r="58" spans="2:42" x14ac:dyDescent="0.25">
      <c r="B58" s="60"/>
      <c r="C58" s="67"/>
      <c r="D58" s="55"/>
      <c r="E58" s="60"/>
      <c r="I58" s="60"/>
      <c r="U58" s="60"/>
      <c r="AD58" s="60"/>
      <c r="AE58" s="60"/>
      <c r="AF58" s="60"/>
      <c r="AG58" s="60"/>
      <c r="AH58" s="60"/>
      <c r="AI58" s="60"/>
      <c r="AJ58" s="60"/>
      <c r="AK58" s="60"/>
      <c r="AL58" s="60"/>
      <c r="AM58" s="60"/>
      <c r="AN58" s="60"/>
      <c r="AO58" s="60"/>
      <c r="AP58" s="60"/>
    </row>
    <row r="59" spans="2:42" x14ac:dyDescent="0.25">
      <c r="B59" s="60"/>
      <c r="C59" s="67"/>
      <c r="D59" s="55"/>
      <c r="E59" s="60"/>
      <c r="I59" s="60"/>
      <c r="U59" s="60"/>
      <c r="AD59" s="60"/>
      <c r="AE59" s="60"/>
      <c r="AF59" s="60"/>
      <c r="AG59" s="60"/>
      <c r="AH59" s="60"/>
      <c r="AI59" s="60"/>
      <c r="AJ59" s="60"/>
      <c r="AK59" s="60"/>
      <c r="AL59" s="60"/>
      <c r="AM59" s="60"/>
      <c r="AN59" s="60"/>
      <c r="AO59" s="60"/>
      <c r="AP59" s="60"/>
    </row>
    <row r="60" spans="2:42" x14ac:dyDescent="0.25">
      <c r="B60" s="60"/>
      <c r="C60" s="67"/>
      <c r="D60" s="55"/>
      <c r="E60" s="60"/>
      <c r="I60" s="60"/>
      <c r="U60" s="60"/>
      <c r="AD60" s="60"/>
      <c r="AE60" s="60"/>
      <c r="AF60" s="60"/>
      <c r="AG60" s="60"/>
      <c r="AH60" s="60"/>
      <c r="AI60" s="60"/>
      <c r="AJ60" s="60"/>
      <c r="AK60" s="60"/>
      <c r="AL60" s="60"/>
      <c r="AM60" s="60"/>
      <c r="AN60" s="60"/>
      <c r="AO60" s="60"/>
      <c r="AP60" s="60"/>
    </row>
    <row r="61" spans="2:42" x14ac:dyDescent="0.25">
      <c r="B61" s="60"/>
      <c r="C61" s="67"/>
      <c r="D61" s="55"/>
      <c r="E61" s="60"/>
      <c r="I61" s="60"/>
      <c r="U61" s="60"/>
      <c r="AD61" s="60"/>
      <c r="AE61" s="60"/>
      <c r="AF61" s="60"/>
      <c r="AG61" s="60"/>
      <c r="AH61" s="60"/>
      <c r="AI61" s="60"/>
      <c r="AJ61" s="60"/>
      <c r="AK61" s="60"/>
      <c r="AL61" s="60"/>
      <c r="AM61" s="60"/>
      <c r="AN61" s="60"/>
      <c r="AO61" s="60"/>
      <c r="AP61" s="60"/>
    </row>
    <row r="62" spans="2:42" x14ac:dyDescent="0.25">
      <c r="B62" s="60"/>
      <c r="C62" s="67"/>
      <c r="D62" s="55"/>
      <c r="E62" s="60"/>
      <c r="I62" s="60"/>
      <c r="U62" s="60"/>
      <c r="AD62" s="60"/>
      <c r="AE62" s="60"/>
      <c r="AF62" s="60"/>
      <c r="AG62" s="60"/>
      <c r="AH62" s="60"/>
      <c r="AI62" s="60"/>
      <c r="AJ62" s="60"/>
      <c r="AK62" s="60"/>
      <c r="AL62" s="60"/>
      <c r="AM62" s="60"/>
      <c r="AN62" s="60"/>
      <c r="AO62" s="60"/>
      <c r="AP62" s="60"/>
    </row>
    <row r="63" spans="2:42" x14ac:dyDescent="0.25">
      <c r="B63" s="60"/>
      <c r="C63" s="67"/>
      <c r="D63" s="55"/>
      <c r="E63" s="60"/>
      <c r="I63" s="60"/>
      <c r="U63" s="60"/>
      <c r="AD63" s="60"/>
      <c r="AE63" s="60"/>
      <c r="AF63" s="60"/>
      <c r="AG63" s="60"/>
      <c r="AH63" s="60"/>
      <c r="AI63" s="60"/>
      <c r="AJ63" s="60"/>
      <c r="AK63" s="60"/>
      <c r="AL63" s="60"/>
      <c r="AM63" s="60"/>
      <c r="AN63" s="60"/>
      <c r="AO63" s="60"/>
      <c r="AP63" s="60"/>
    </row>
    <row r="64" spans="2:42" x14ac:dyDescent="0.25">
      <c r="B64" s="60"/>
      <c r="C64" s="67"/>
      <c r="D64" s="55"/>
      <c r="E64" s="60"/>
      <c r="I64" s="60"/>
      <c r="U64" s="60"/>
      <c r="AD64" s="60"/>
      <c r="AE64" s="60"/>
      <c r="AF64" s="60"/>
      <c r="AG64" s="60"/>
      <c r="AH64" s="60"/>
      <c r="AI64" s="60"/>
      <c r="AJ64" s="60"/>
      <c r="AK64" s="60"/>
      <c r="AL64" s="60"/>
      <c r="AM64" s="60"/>
      <c r="AN64" s="60"/>
      <c r="AO64" s="60"/>
      <c r="AP64" s="60"/>
    </row>
    <row r="65" spans="2:42" x14ac:dyDescent="0.25">
      <c r="B65" s="60"/>
      <c r="C65" s="67"/>
      <c r="D65" s="55"/>
      <c r="E65" s="60"/>
      <c r="I65" s="60"/>
      <c r="U65" s="60"/>
      <c r="AD65" s="60"/>
      <c r="AE65" s="60"/>
      <c r="AF65" s="60"/>
      <c r="AG65" s="60"/>
      <c r="AH65" s="60"/>
      <c r="AI65" s="60"/>
      <c r="AJ65" s="60"/>
      <c r="AK65" s="60"/>
      <c r="AL65" s="60"/>
      <c r="AM65" s="60"/>
      <c r="AN65" s="60"/>
      <c r="AO65" s="60"/>
      <c r="AP65" s="60"/>
    </row>
    <row r="66" spans="2:42" x14ac:dyDescent="0.25">
      <c r="B66" s="60"/>
      <c r="C66" s="67"/>
      <c r="D66" s="55"/>
      <c r="E66" s="60"/>
      <c r="I66" s="60"/>
      <c r="U66" s="60"/>
      <c r="AD66" s="60"/>
      <c r="AE66" s="60"/>
      <c r="AF66" s="60"/>
      <c r="AG66" s="60"/>
      <c r="AH66" s="60"/>
      <c r="AI66" s="60"/>
      <c r="AJ66" s="60"/>
      <c r="AK66" s="60"/>
      <c r="AL66" s="60"/>
      <c r="AM66" s="60"/>
      <c r="AN66" s="60"/>
      <c r="AO66" s="60"/>
      <c r="AP66" s="60"/>
    </row>
    <row r="67" spans="2:42" x14ac:dyDescent="0.25">
      <c r="B67" s="60"/>
      <c r="C67" s="67"/>
      <c r="D67" s="55"/>
      <c r="E67" s="60"/>
      <c r="I67" s="60"/>
      <c r="U67" s="60"/>
      <c r="AD67" s="60"/>
      <c r="AE67" s="60"/>
      <c r="AF67" s="60"/>
      <c r="AG67" s="60"/>
      <c r="AH67" s="60"/>
      <c r="AI67" s="60"/>
      <c r="AJ67" s="60"/>
      <c r="AK67" s="60"/>
      <c r="AL67" s="60"/>
      <c r="AM67" s="60"/>
      <c r="AN67" s="60"/>
      <c r="AO67" s="60"/>
      <c r="AP67" s="60"/>
    </row>
    <row r="68" spans="2:42" x14ac:dyDescent="0.25">
      <c r="B68" s="60"/>
      <c r="C68" s="67"/>
      <c r="D68" s="55"/>
      <c r="E68" s="60"/>
      <c r="I68" s="60"/>
      <c r="U68" s="60"/>
      <c r="AD68" s="60"/>
      <c r="AE68" s="60"/>
      <c r="AF68" s="60"/>
      <c r="AG68" s="60"/>
      <c r="AH68" s="60"/>
      <c r="AI68" s="60"/>
      <c r="AJ68" s="60"/>
      <c r="AK68" s="60"/>
      <c r="AL68" s="60"/>
      <c r="AM68" s="60"/>
      <c r="AN68" s="60"/>
      <c r="AO68" s="60"/>
      <c r="AP68" s="60"/>
    </row>
    <row r="69" spans="2:42" x14ac:dyDescent="0.25">
      <c r="B69" s="60"/>
      <c r="C69" s="67"/>
      <c r="D69" s="55"/>
      <c r="E69" s="60"/>
      <c r="I69" s="60"/>
      <c r="U69" s="60"/>
      <c r="AD69" s="60"/>
      <c r="AE69" s="60"/>
      <c r="AF69" s="60"/>
      <c r="AG69" s="60"/>
      <c r="AH69" s="60"/>
      <c r="AI69" s="60"/>
      <c r="AJ69" s="60"/>
      <c r="AK69" s="60"/>
      <c r="AL69" s="60"/>
      <c r="AM69" s="60"/>
      <c r="AN69" s="60"/>
      <c r="AO69" s="60"/>
      <c r="AP69" s="60"/>
    </row>
    <row r="70" spans="2:42" x14ac:dyDescent="0.25">
      <c r="B70" s="60"/>
      <c r="C70" s="67"/>
      <c r="D70" s="55"/>
      <c r="E70" s="60"/>
      <c r="I70" s="60"/>
      <c r="U70" s="60"/>
      <c r="AD70" s="60"/>
      <c r="AE70" s="60"/>
      <c r="AF70" s="60"/>
      <c r="AG70" s="60"/>
      <c r="AH70" s="60"/>
      <c r="AI70" s="60"/>
      <c r="AJ70" s="60"/>
      <c r="AK70" s="60"/>
      <c r="AL70" s="60"/>
      <c r="AM70" s="60"/>
      <c r="AN70" s="60"/>
      <c r="AO70" s="60"/>
      <c r="AP70" s="60"/>
    </row>
    <row r="71" spans="2:42" x14ac:dyDescent="0.25">
      <c r="B71" s="60"/>
      <c r="C71" s="67"/>
      <c r="D71" s="55"/>
      <c r="E71" s="60"/>
      <c r="I71" s="60"/>
      <c r="U71" s="60"/>
      <c r="AD71" s="60"/>
      <c r="AE71" s="60"/>
      <c r="AF71" s="60"/>
      <c r="AG71" s="60"/>
      <c r="AH71" s="60"/>
      <c r="AI71" s="60"/>
      <c r="AJ71" s="60"/>
      <c r="AK71" s="60"/>
      <c r="AL71" s="60"/>
      <c r="AM71" s="60"/>
      <c r="AN71" s="60"/>
      <c r="AO71" s="60"/>
      <c r="AP71" s="60"/>
    </row>
    <row r="72" spans="2:42" x14ac:dyDescent="0.25">
      <c r="B72" s="60"/>
      <c r="C72" s="67"/>
      <c r="D72" s="55"/>
      <c r="E72" s="60"/>
      <c r="I72" s="60"/>
      <c r="U72" s="60"/>
      <c r="AD72" s="60"/>
      <c r="AE72" s="60"/>
      <c r="AF72" s="60"/>
      <c r="AG72" s="60"/>
      <c r="AH72" s="60"/>
      <c r="AI72" s="60"/>
      <c r="AJ72" s="60"/>
      <c r="AK72" s="60"/>
      <c r="AL72" s="60"/>
      <c r="AM72" s="60"/>
      <c r="AN72" s="60"/>
      <c r="AO72" s="60"/>
      <c r="AP72" s="60"/>
    </row>
    <row r="73" spans="2:42" x14ac:dyDescent="0.25">
      <c r="B73" s="60"/>
      <c r="C73" s="67"/>
      <c r="D73" s="55"/>
      <c r="E73" s="60"/>
      <c r="I73" s="60"/>
      <c r="U73" s="60"/>
      <c r="AD73" s="60"/>
      <c r="AE73" s="60"/>
      <c r="AF73" s="60"/>
      <c r="AG73" s="60"/>
      <c r="AH73" s="60"/>
      <c r="AI73" s="60"/>
      <c r="AJ73" s="60"/>
      <c r="AK73" s="60"/>
      <c r="AL73" s="60"/>
      <c r="AM73" s="60"/>
      <c r="AN73" s="60"/>
      <c r="AO73" s="60"/>
      <c r="AP73" s="60"/>
    </row>
    <row r="74" spans="2:42" x14ac:dyDescent="0.25">
      <c r="B74" s="60"/>
      <c r="C74" s="67"/>
      <c r="D74" s="55"/>
      <c r="E74" s="60"/>
      <c r="I74" s="60"/>
      <c r="U74" s="60"/>
      <c r="AD74" s="60"/>
      <c r="AE74" s="60"/>
      <c r="AF74" s="60"/>
      <c r="AG74" s="60"/>
      <c r="AH74" s="60"/>
      <c r="AI74" s="60"/>
      <c r="AJ74" s="60"/>
      <c r="AK74" s="60"/>
      <c r="AL74" s="60"/>
      <c r="AM74" s="60"/>
      <c r="AN74" s="60"/>
      <c r="AO74" s="60"/>
      <c r="AP74" s="60"/>
    </row>
    <row r="75" spans="2:42" x14ac:dyDescent="0.25">
      <c r="B75" s="60"/>
      <c r="C75" s="67"/>
      <c r="D75" s="55"/>
      <c r="E75" s="60"/>
      <c r="I75" s="60"/>
      <c r="U75" s="60"/>
      <c r="AD75" s="60"/>
      <c r="AE75" s="60"/>
      <c r="AF75" s="60"/>
      <c r="AG75" s="60"/>
      <c r="AH75" s="60"/>
      <c r="AI75" s="60"/>
      <c r="AJ75" s="60"/>
      <c r="AK75" s="60"/>
      <c r="AL75" s="60"/>
      <c r="AM75" s="60"/>
      <c r="AN75" s="60"/>
      <c r="AO75" s="60"/>
      <c r="AP75" s="60"/>
    </row>
    <row r="76" spans="2:42" x14ac:dyDescent="0.25">
      <c r="B76" s="60"/>
      <c r="C76" s="67"/>
      <c r="D76" s="55"/>
      <c r="E76" s="60"/>
      <c r="I76" s="60"/>
      <c r="U76" s="60"/>
      <c r="AD76" s="60"/>
      <c r="AE76" s="60"/>
      <c r="AF76" s="60"/>
      <c r="AG76" s="60"/>
      <c r="AH76" s="60"/>
      <c r="AI76" s="60"/>
      <c r="AJ76" s="60"/>
      <c r="AK76" s="60"/>
      <c r="AL76" s="60"/>
      <c r="AM76" s="60"/>
      <c r="AN76" s="60"/>
      <c r="AO76" s="60"/>
      <c r="AP76" s="60"/>
    </row>
    <row r="77" spans="2:42" x14ac:dyDescent="0.25">
      <c r="B77" s="60"/>
      <c r="C77" s="67"/>
      <c r="D77" s="55"/>
      <c r="E77" s="60"/>
      <c r="I77" s="60"/>
      <c r="U77" s="60"/>
      <c r="AD77" s="60"/>
      <c r="AE77" s="60"/>
      <c r="AF77" s="60"/>
      <c r="AG77" s="60"/>
      <c r="AH77" s="60"/>
      <c r="AI77" s="60"/>
      <c r="AJ77" s="60"/>
      <c r="AK77" s="60"/>
      <c r="AL77" s="60"/>
      <c r="AM77" s="60"/>
      <c r="AN77" s="60"/>
      <c r="AO77" s="60"/>
      <c r="AP77" s="60"/>
    </row>
    <row r="78" spans="2:42" x14ac:dyDescent="0.25">
      <c r="B78" s="60"/>
      <c r="C78" s="67"/>
      <c r="D78" s="55"/>
      <c r="E78" s="60"/>
      <c r="I78" s="60"/>
      <c r="U78" s="60"/>
      <c r="AD78" s="60"/>
      <c r="AE78" s="60"/>
      <c r="AF78" s="60"/>
      <c r="AG78" s="60"/>
      <c r="AH78" s="60"/>
      <c r="AI78" s="60"/>
      <c r="AJ78" s="60"/>
      <c r="AK78" s="60"/>
      <c r="AL78" s="60"/>
      <c r="AM78" s="60"/>
      <c r="AN78" s="60"/>
      <c r="AO78" s="60"/>
      <c r="AP78" s="60"/>
    </row>
    <row r="79" spans="2:42" x14ac:dyDescent="0.25">
      <c r="B79" s="60"/>
      <c r="C79" s="67"/>
      <c r="D79" s="55"/>
      <c r="E79" s="60"/>
      <c r="I79" s="60"/>
      <c r="U79" s="60"/>
      <c r="AD79" s="60"/>
      <c r="AE79" s="60"/>
      <c r="AF79" s="60"/>
      <c r="AG79" s="60"/>
      <c r="AH79" s="60"/>
      <c r="AI79" s="60"/>
      <c r="AJ79" s="60"/>
      <c r="AK79" s="60"/>
      <c r="AL79" s="60"/>
      <c r="AM79" s="60"/>
      <c r="AN79" s="60"/>
      <c r="AO79" s="60"/>
      <c r="AP79" s="60"/>
    </row>
    <row r="80" spans="2:42" x14ac:dyDescent="0.25">
      <c r="B80" s="60"/>
      <c r="C80" s="67"/>
      <c r="D80" s="55"/>
      <c r="E80" s="60"/>
      <c r="I80" s="60"/>
      <c r="U80" s="60"/>
      <c r="AD80" s="60"/>
      <c r="AE80" s="60"/>
      <c r="AF80" s="60"/>
      <c r="AG80" s="60"/>
      <c r="AH80" s="60"/>
      <c r="AI80" s="60"/>
      <c r="AJ80" s="60"/>
      <c r="AK80" s="60"/>
      <c r="AL80" s="60"/>
      <c r="AM80" s="60"/>
      <c r="AN80" s="60"/>
      <c r="AO80" s="60"/>
      <c r="AP80" s="60"/>
    </row>
    <row r="81" spans="2:42" x14ac:dyDescent="0.25">
      <c r="B81" s="60"/>
      <c r="C81" s="67"/>
      <c r="D81" s="55"/>
      <c r="E81" s="60"/>
      <c r="I81" s="60"/>
      <c r="U81" s="60"/>
      <c r="AD81" s="60"/>
      <c r="AE81" s="60"/>
      <c r="AF81" s="60"/>
      <c r="AG81" s="60"/>
      <c r="AH81" s="60"/>
      <c r="AI81" s="60"/>
      <c r="AJ81" s="60"/>
      <c r="AK81" s="60"/>
      <c r="AL81" s="60"/>
      <c r="AM81" s="60"/>
      <c r="AN81" s="60"/>
      <c r="AO81" s="60"/>
      <c r="AP81" s="60"/>
    </row>
    <row r="82" spans="2:42" x14ac:dyDescent="0.25">
      <c r="B82" s="60"/>
      <c r="C82" s="67"/>
      <c r="D82" s="55"/>
      <c r="E82" s="60"/>
      <c r="I82" s="60"/>
      <c r="U82" s="60"/>
      <c r="AD82" s="60"/>
      <c r="AE82" s="60"/>
      <c r="AF82" s="60"/>
      <c r="AG82" s="60"/>
      <c r="AH82" s="60"/>
      <c r="AI82" s="60"/>
      <c r="AJ82" s="60"/>
      <c r="AK82" s="60"/>
      <c r="AL82" s="60"/>
      <c r="AM82" s="60"/>
      <c r="AN82" s="60"/>
      <c r="AO82" s="60"/>
      <c r="AP82" s="60"/>
    </row>
    <row r="83" spans="2:42" x14ac:dyDescent="0.25">
      <c r="B83" s="60"/>
      <c r="C83" s="67"/>
      <c r="D83" s="55"/>
      <c r="E83" s="60"/>
      <c r="I83" s="60"/>
      <c r="U83" s="60"/>
      <c r="AD83" s="60"/>
      <c r="AE83" s="60"/>
      <c r="AF83" s="60"/>
      <c r="AG83" s="60"/>
      <c r="AH83" s="60"/>
      <c r="AI83" s="60"/>
      <c r="AJ83" s="60"/>
      <c r="AK83" s="60"/>
      <c r="AL83" s="60"/>
      <c r="AM83" s="60"/>
      <c r="AN83" s="60"/>
      <c r="AO83" s="60"/>
      <c r="AP83" s="60"/>
    </row>
    <row r="84" spans="2:42" x14ac:dyDescent="0.25">
      <c r="B84" s="60"/>
      <c r="C84" s="67"/>
      <c r="D84" s="55"/>
      <c r="E84" s="60"/>
      <c r="I84" s="60"/>
      <c r="U84" s="60"/>
      <c r="AD84" s="60"/>
      <c r="AE84" s="60"/>
      <c r="AF84" s="60"/>
      <c r="AG84" s="60"/>
      <c r="AH84" s="60"/>
      <c r="AI84" s="60"/>
      <c r="AJ84" s="60"/>
      <c r="AK84" s="60"/>
      <c r="AL84" s="60"/>
      <c r="AM84" s="60"/>
      <c r="AN84" s="60"/>
      <c r="AO84" s="60"/>
      <c r="AP84" s="60"/>
    </row>
    <row r="85" spans="2:42" x14ac:dyDescent="0.25">
      <c r="B85" s="60"/>
      <c r="C85" s="67"/>
      <c r="D85" s="55"/>
      <c r="E85" s="60"/>
      <c r="I85" s="60"/>
      <c r="U85" s="60"/>
      <c r="AD85" s="60"/>
      <c r="AE85" s="60"/>
      <c r="AF85" s="60"/>
      <c r="AG85" s="60"/>
      <c r="AH85" s="60"/>
      <c r="AI85" s="60"/>
      <c r="AJ85" s="60"/>
      <c r="AK85" s="60"/>
      <c r="AL85" s="60"/>
      <c r="AM85" s="60"/>
      <c r="AN85" s="60"/>
      <c r="AO85" s="60"/>
      <c r="AP85" s="60"/>
    </row>
    <row r="86" spans="2:42" x14ac:dyDescent="0.25">
      <c r="B86" s="60"/>
      <c r="C86" s="67"/>
      <c r="D86" s="55"/>
      <c r="E86" s="60"/>
      <c r="I86" s="60"/>
      <c r="U86" s="60"/>
      <c r="AD86" s="60"/>
      <c r="AE86" s="60"/>
      <c r="AF86" s="60"/>
      <c r="AG86" s="60"/>
      <c r="AH86" s="60"/>
      <c r="AI86" s="60"/>
      <c r="AJ86" s="60"/>
      <c r="AK86" s="60"/>
      <c r="AL86" s="60"/>
      <c r="AM86" s="60"/>
      <c r="AN86" s="60"/>
      <c r="AO86" s="60"/>
      <c r="AP86" s="60"/>
    </row>
    <row r="87" spans="2:42" x14ac:dyDescent="0.25">
      <c r="B87" s="60"/>
      <c r="C87" s="67"/>
      <c r="D87" s="55"/>
      <c r="E87" s="60"/>
      <c r="I87" s="60"/>
      <c r="U87" s="60"/>
      <c r="AD87" s="60"/>
      <c r="AE87" s="60"/>
      <c r="AF87" s="60"/>
      <c r="AG87" s="60"/>
      <c r="AH87" s="60"/>
      <c r="AI87" s="60"/>
      <c r="AJ87" s="60"/>
      <c r="AK87" s="60"/>
      <c r="AL87" s="60"/>
      <c r="AM87" s="60"/>
      <c r="AN87" s="60"/>
      <c r="AO87" s="60"/>
      <c r="AP87" s="60"/>
    </row>
    <row r="88" spans="2:42" x14ac:dyDescent="0.25">
      <c r="B88" s="60"/>
      <c r="C88" s="67"/>
      <c r="D88" s="55"/>
      <c r="E88" s="60"/>
      <c r="I88" s="60"/>
      <c r="U88" s="60"/>
      <c r="AD88" s="60"/>
      <c r="AE88" s="60"/>
      <c r="AF88" s="60"/>
      <c r="AG88" s="60"/>
      <c r="AH88" s="60"/>
      <c r="AI88" s="60"/>
      <c r="AJ88" s="60"/>
      <c r="AK88" s="60"/>
      <c r="AL88" s="60"/>
      <c r="AM88" s="60"/>
      <c r="AN88" s="60"/>
      <c r="AO88" s="60"/>
      <c r="AP88" s="60"/>
    </row>
    <row r="89" spans="2:42" x14ac:dyDescent="0.25">
      <c r="B89" s="60"/>
      <c r="C89" s="67"/>
      <c r="D89" s="55"/>
      <c r="E89" s="60"/>
      <c r="I89" s="60"/>
      <c r="U89" s="60"/>
      <c r="AD89" s="60"/>
      <c r="AE89" s="60"/>
      <c r="AF89" s="60"/>
      <c r="AG89" s="60"/>
      <c r="AH89" s="60"/>
      <c r="AI89" s="60"/>
      <c r="AJ89" s="60"/>
      <c r="AK89" s="60"/>
      <c r="AL89" s="60"/>
      <c r="AM89" s="60"/>
      <c r="AN89" s="60"/>
      <c r="AO89" s="60"/>
      <c r="AP89" s="60"/>
    </row>
    <row r="90" spans="2:42" x14ac:dyDescent="0.25">
      <c r="B90" s="60"/>
      <c r="C90" s="67"/>
      <c r="D90" s="55"/>
      <c r="E90" s="60"/>
      <c r="I90" s="60"/>
      <c r="U90" s="60"/>
      <c r="AD90" s="60"/>
      <c r="AE90" s="60"/>
      <c r="AF90" s="60"/>
      <c r="AG90" s="60"/>
      <c r="AH90" s="60"/>
      <c r="AI90" s="60"/>
      <c r="AJ90" s="60"/>
      <c r="AK90" s="60"/>
      <c r="AL90" s="60"/>
      <c r="AM90" s="60"/>
      <c r="AN90" s="60"/>
      <c r="AO90" s="60"/>
      <c r="AP90" s="60"/>
    </row>
    <row r="91" spans="2:42" x14ac:dyDescent="0.25">
      <c r="B91" s="60"/>
      <c r="C91" s="67"/>
      <c r="D91" s="55"/>
      <c r="E91" s="60"/>
      <c r="I91" s="60"/>
      <c r="U91" s="60"/>
      <c r="AD91" s="60"/>
      <c r="AE91" s="60"/>
      <c r="AF91" s="60"/>
      <c r="AG91" s="60"/>
      <c r="AH91" s="60"/>
      <c r="AI91" s="60"/>
      <c r="AJ91" s="60"/>
      <c r="AK91" s="60"/>
      <c r="AL91" s="60"/>
      <c r="AM91" s="60"/>
      <c r="AN91" s="60"/>
      <c r="AO91" s="60"/>
      <c r="AP91" s="60"/>
    </row>
    <row r="92" spans="2:42" x14ac:dyDescent="0.25">
      <c r="B92" s="60"/>
      <c r="C92" s="67"/>
      <c r="D92" s="55"/>
      <c r="E92" s="60"/>
      <c r="I92" s="60"/>
      <c r="U92" s="60"/>
      <c r="AD92" s="60"/>
      <c r="AE92" s="60"/>
      <c r="AF92" s="60"/>
      <c r="AG92" s="60"/>
      <c r="AH92" s="60"/>
      <c r="AI92" s="60"/>
      <c r="AJ92" s="60"/>
      <c r="AK92" s="60"/>
      <c r="AL92" s="60"/>
      <c r="AM92" s="60"/>
      <c r="AN92" s="60"/>
      <c r="AO92" s="60"/>
      <c r="AP92" s="60"/>
    </row>
    <row r="93" spans="2:42" x14ac:dyDescent="0.25">
      <c r="B93" s="60"/>
      <c r="C93" s="67"/>
      <c r="D93" s="55"/>
      <c r="E93" s="60"/>
      <c r="I93" s="60"/>
      <c r="U93" s="60"/>
      <c r="AD93" s="60"/>
      <c r="AE93" s="60"/>
      <c r="AF93" s="60"/>
      <c r="AG93" s="60"/>
      <c r="AH93" s="60"/>
      <c r="AI93" s="60"/>
      <c r="AJ93" s="60"/>
      <c r="AK93" s="60"/>
      <c r="AL93" s="60"/>
      <c r="AM93" s="60"/>
      <c r="AN93" s="60"/>
      <c r="AO93" s="60"/>
      <c r="AP93" s="60"/>
    </row>
    <row r="94" spans="2:42" x14ac:dyDescent="0.25">
      <c r="B94" s="60"/>
      <c r="C94" s="67"/>
      <c r="D94" s="55"/>
      <c r="E94" s="60"/>
      <c r="I94" s="60"/>
      <c r="U94" s="60"/>
      <c r="AD94" s="60"/>
      <c r="AE94" s="60"/>
      <c r="AF94" s="60"/>
      <c r="AG94" s="60"/>
      <c r="AH94" s="60"/>
      <c r="AI94" s="60"/>
      <c r="AJ94" s="60"/>
      <c r="AK94" s="60"/>
      <c r="AL94" s="60"/>
      <c r="AM94" s="60"/>
      <c r="AN94" s="60"/>
      <c r="AO94" s="60"/>
      <c r="AP94" s="60"/>
    </row>
    <row r="95" spans="2:42" x14ac:dyDescent="0.25">
      <c r="B95" s="60"/>
      <c r="C95" s="67"/>
      <c r="D95" s="55"/>
      <c r="E95" s="60"/>
      <c r="I95" s="60"/>
      <c r="U95" s="60"/>
      <c r="AD95" s="60"/>
      <c r="AE95" s="60"/>
      <c r="AF95" s="60"/>
      <c r="AG95" s="60"/>
      <c r="AH95" s="60"/>
      <c r="AI95" s="60"/>
      <c r="AJ95" s="60"/>
      <c r="AK95" s="60"/>
      <c r="AL95" s="60"/>
      <c r="AM95" s="60"/>
      <c r="AN95" s="60"/>
      <c r="AO95" s="60"/>
      <c r="AP95" s="60"/>
    </row>
    <row r="96" spans="2:42" x14ac:dyDescent="0.25">
      <c r="B96" s="60"/>
      <c r="C96" s="67"/>
      <c r="D96" s="55"/>
      <c r="E96" s="60"/>
      <c r="I96" s="60"/>
      <c r="U96" s="60"/>
      <c r="AD96" s="60"/>
      <c r="AE96" s="60"/>
      <c r="AF96" s="60"/>
      <c r="AG96" s="60"/>
      <c r="AH96" s="60"/>
      <c r="AI96" s="60"/>
      <c r="AJ96" s="60"/>
      <c r="AK96" s="60"/>
      <c r="AL96" s="60"/>
      <c r="AM96" s="60"/>
      <c r="AN96" s="60"/>
      <c r="AO96" s="60"/>
      <c r="AP96" s="60"/>
    </row>
    <row r="97" spans="2:42" x14ac:dyDescent="0.25">
      <c r="B97" s="60"/>
      <c r="C97" s="67"/>
      <c r="D97" s="55"/>
      <c r="E97" s="60"/>
      <c r="I97" s="60"/>
      <c r="U97" s="60"/>
      <c r="AD97" s="60"/>
      <c r="AE97" s="60"/>
      <c r="AF97" s="60"/>
      <c r="AG97" s="60"/>
      <c r="AH97" s="60"/>
      <c r="AI97" s="60"/>
      <c r="AJ97" s="60"/>
      <c r="AK97" s="60"/>
      <c r="AL97" s="60"/>
      <c r="AM97" s="60"/>
      <c r="AN97" s="60"/>
      <c r="AO97" s="60"/>
      <c r="AP97" s="60"/>
    </row>
    <row r="98" spans="2:42" x14ac:dyDescent="0.25">
      <c r="B98" s="60"/>
      <c r="C98" s="67"/>
      <c r="D98" s="55"/>
      <c r="E98" s="60"/>
      <c r="I98" s="60"/>
      <c r="U98" s="60"/>
      <c r="AD98" s="60"/>
      <c r="AE98" s="60"/>
      <c r="AF98" s="60"/>
      <c r="AG98" s="60"/>
      <c r="AH98" s="60"/>
      <c r="AI98" s="60"/>
      <c r="AJ98" s="60"/>
      <c r="AK98" s="60"/>
      <c r="AL98" s="60"/>
      <c r="AM98" s="60"/>
      <c r="AN98" s="60"/>
      <c r="AO98" s="60"/>
      <c r="AP98" s="60"/>
    </row>
    <row r="99" spans="2:42" x14ac:dyDescent="0.25">
      <c r="B99" s="60"/>
      <c r="C99" s="67"/>
      <c r="D99" s="55"/>
      <c r="E99" s="60"/>
      <c r="I99" s="60"/>
      <c r="U99" s="60"/>
      <c r="AD99" s="60"/>
      <c r="AE99" s="60"/>
      <c r="AF99" s="60"/>
      <c r="AG99" s="60"/>
      <c r="AH99" s="60"/>
      <c r="AI99" s="60"/>
      <c r="AJ99" s="60"/>
      <c r="AK99" s="60"/>
      <c r="AL99" s="60"/>
      <c r="AM99" s="60"/>
      <c r="AN99" s="60"/>
      <c r="AO99" s="60"/>
      <c r="AP99" s="60"/>
    </row>
    <row r="100" spans="2:42" x14ac:dyDescent="0.25">
      <c r="B100" s="60"/>
      <c r="C100" s="67"/>
      <c r="D100" s="55"/>
      <c r="E100" s="60"/>
      <c r="I100" s="60"/>
      <c r="U100" s="60"/>
      <c r="AD100" s="60"/>
      <c r="AE100" s="60"/>
      <c r="AF100" s="60"/>
      <c r="AG100" s="60"/>
      <c r="AH100" s="60"/>
      <c r="AI100" s="60"/>
      <c r="AJ100" s="60"/>
      <c r="AK100" s="60"/>
      <c r="AL100" s="60"/>
      <c r="AM100" s="60"/>
      <c r="AN100" s="60"/>
      <c r="AO100" s="60"/>
      <c r="AP100" s="60"/>
    </row>
    <row r="101" spans="2:42" x14ac:dyDescent="0.25">
      <c r="B101" s="60"/>
      <c r="C101" s="67"/>
      <c r="D101" s="55"/>
      <c r="E101" s="60"/>
      <c r="I101" s="60"/>
      <c r="U101" s="60"/>
      <c r="AD101" s="60"/>
      <c r="AE101" s="60"/>
      <c r="AF101" s="60"/>
      <c r="AG101" s="60"/>
      <c r="AH101" s="60"/>
      <c r="AI101" s="60"/>
      <c r="AJ101" s="60"/>
      <c r="AK101" s="60"/>
      <c r="AL101" s="60"/>
      <c r="AM101" s="60"/>
      <c r="AN101" s="60"/>
      <c r="AO101" s="60"/>
      <c r="AP101" s="60"/>
    </row>
    <row r="102" spans="2:42" x14ac:dyDescent="0.25">
      <c r="B102" s="60"/>
      <c r="C102" s="67"/>
      <c r="D102" s="55"/>
      <c r="E102" s="60"/>
      <c r="I102" s="60"/>
      <c r="U102" s="60"/>
      <c r="AD102" s="60"/>
      <c r="AE102" s="60"/>
      <c r="AF102" s="60"/>
      <c r="AG102" s="60"/>
      <c r="AH102" s="60"/>
      <c r="AI102" s="60"/>
      <c r="AJ102" s="60"/>
      <c r="AK102" s="60"/>
      <c r="AL102" s="60"/>
      <c r="AM102" s="60"/>
      <c r="AN102" s="60"/>
      <c r="AO102" s="60"/>
      <c r="AP102" s="60"/>
    </row>
    <row r="103" spans="2:42" x14ac:dyDescent="0.25">
      <c r="B103" s="60"/>
      <c r="C103" s="67"/>
      <c r="D103" s="55"/>
      <c r="E103" s="60"/>
      <c r="I103" s="60"/>
      <c r="U103" s="60"/>
      <c r="AD103" s="60"/>
      <c r="AE103" s="60"/>
      <c r="AF103" s="60"/>
      <c r="AG103" s="60"/>
      <c r="AH103" s="60"/>
      <c r="AI103" s="60"/>
      <c r="AJ103" s="60"/>
      <c r="AK103" s="60"/>
      <c r="AL103" s="60"/>
      <c r="AM103" s="60"/>
      <c r="AN103" s="60"/>
      <c r="AO103" s="60"/>
      <c r="AP103" s="60"/>
    </row>
    <row r="104" spans="2:42" x14ac:dyDescent="0.25">
      <c r="B104" s="60"/>
      <c r="C104" s="67"/>
      <c r="D104" s="55"/>
      <c r="E104" s="60"/>
      <c r="I104" s="60"/>
      <c r="U104" s="60"/>
      <c r="AD104" s="60"/>
      <c r="AE104" s="60"/>
      <c r="AF104" s="60"/>
      <c r="AG104" s="60"/>
      <c r="AH104" s="60"/>
      <c r="AI104" s="60"/>
      <c r="AJ104" s="60"/>
      <c r="AK104" s="60"/>
      <c r="AL104" s="60"/>
      <c r="AM104" s="60"/>
      <c r="AN104" s="60"/>
      <c r="AO104" s="60"/>
      <c r="AP104" s="60"/>
    </row>
    <row r="105" spans="2:42" x14ac:dyDescent="0.25">
      <c r="B105" s="60"/>
      <c r="C105" s="67"/>
      <c r="D105" s="55"/>
      <c r="E105" s="60"/>
      <c r="I105" s="60"/>
      <c r="U105" s="60"/>
      <c r="AD105" s="60"/>
      <c r="AE105" s="60"/>
      <c r="AF105" s="60"/>
      <c r="AG105" s="60"/>
      <c r="AH105" s="60"/>
      <c r="AI105" s="60"/>
      <c r="AJ105" s="60"/>
      <c r="AK105" s="60"/>
      <c r="AL105" s="60"/>
      <c r="AM105" s="60"/>
      <c r="AN105" s="60"/>
      <c r="AO105" s="60"/>
      <c r="AP105" s="60"/>
    </row>
    <row r="106" spans="2:42" x14ac:dyDescent="0.25">
      <c r="B106" s="60"/>
      <c r="C106" s="67"/>
      <c r="D106" s="55"/>
      <c r="E106" s="60"/>
      <c r="I106" s="60"/>
      <c r="U106" s="60"/>
      <c r="AD106" s="60"/>
      <c r="AE106" s="60"/>
      <c r="AF106" s="60"/>
      <c r="AG106" s="60"/>
      <c r="AH106" s="60"/>
      <c r="AI106" s="60"/>
      <c r="AJ106" s="60"/>
      <c r="AK106" s="60"/>
      <c r="AL106" s="60"/>
      <c r="AM106" s="60"/>
      <c r="AN106" s="60"/>
      <c r="AO106" s="60"/>
      <c r="AP106" s="60"/>
    </row>
    <row r="107" spans="2:42" x14ac:dyDescent="0.25">
      <c r="B107" s="60"/>
      <c r="C107" s="67"/>
      <c r="D107" s="55"/>
      <c r="E107" s="60"/>
      <c r="I107" s="60"/>
      <c r="U107" s="60"/>
      <c r="AD107" s="60"/>
      <c r="AE107" s="60"/>
      <c r="AF107" s="60"/>
      <c r="AG107" s="60"/>
      <c r="AH107" s="60"/>
      <c r="AI107" s="60"/>
      <c r="AJ107" s="60"/>
      <c r="AK107" s="60"/>
      <c r="AL107" s="60"/>
      <c r="AM107" s="60"/>
      <c r="AN107" s="60"/>
      <c r="AO107" s="60"/>
      <c r="AP107" s="60"/>
    </row>
    <row r="108" spans="2:42" x14ac:dyDescent="0.25">
      <c r="B108" s="60"/>
      <c r="C108" s="67"/>
      <c r="D108" s="55"/>
      <c r="E108" s="60"/>
      <c r="I108" s="60"/>
      <c r="U108" s="60"/>
      <c r="AD108" s="60"/>
      <c r="AE108" s="60"/>
      <c r="AF108" s="60"/>
      <c r="AG108" s="60"/>
      <c r="AH108" s="60"/>
      <c r="AI108" s="60"/>
      <c r="AJ108" s="60"/>
      <c r="AK108" s="60"/>
      <c r="AL108" s="60"/>
      <c r="AM108" s="60"/>
      <c r="AN108" s="60"/>
      <c r="AO108" s="60"/>
      <c r="AP108" s="60"/>
    </row>
    <row r="109" spans="2:42" x14ac:dyDescent="0.25">
      <c r="B109" s="60"/>
      <c r="C109" s="67"/>
      <c r="D109" s="55"/>
      <c r="E109" s="60"/>
      <c r="U109" s="60"/>
      <c r="AD109" s="60"/>
      <c r="AE109" s="60"/>
      <c r="AF109" s="60"/>
      <c r="AG109" s="60"/>
      <c r="AH109" s="60"/>
      <c r="AI109" s="60"/>
      <c r="AJ109" s="60"/>
      <c r="AK109" s="60"/>
      <c r="AL109" s="60"/>
      <c r="AM109" s="60"/>
      <c r="AN109" s="60"/>
      <c r="AO109" s="60"/>
      <c r="AP109" s="60"/>
    </row>
    <row r="110" spans="2:42" x14ac:dyDescent="0.25">
      <c r="B110" s="60"/>
      <c r="C110" s="67"/>
      <c r="D110" s="55"/>
      <c r="E110" s="60"/>
      <c r="AD110" s="60"/>
      <c r="AE110" s="60"/>
      <c r="AF110" s="60"/>
      <c r="AG110" s="60"/>
      <c r="AH110" s="60"/>
      <c r="AI110" s="60"/>
      <c r="AJ110" s="60"/>
      <c r="AK110" s="60"/>
      <c r="AL110" s="60"/>
      <c r="AM110" s="60"/>
      <c r="AN110" s="60"/>
      <c r="AO110" s="60"/>
      <c r="AP110" s="60"/>
    </row>
    <row r="111" spans="2:42" x14ac:dyDescent="0.25">
      <c r="B111" s="60"/>
      <c r="C111" s="67"/>
      <c r="D111" s="55"/>
      <c r="E111" s="60"/>
      <c r="AJ111" s="60"/>
      <c r="AK111" s="60"/>
      <c r="AL111" s="60"/>
      <c r="AM111" s="60"/>
      <c r="AN111" s="60"/>
      <c r="AO111" s="60"/>
      <c r="AP111" s="60"/>
    </row>
    <row r="112" spans="2:42" x14ac:dyDescent="0.25">
      <c r="B112" s="60"/>
      <c r="C112" s="67"/>
      <c r="D112" s="55"/>
      <c r="E112" s="60"/>
    </row>
    <row r="113" spans="2:5" x14ac:dyDescent="0.25">
      <c r="B113" s="60"/>
      <c r="C113" s="67"/>
      <c r="D113" s="55"/>
      <c r="E113" s="60"/>
    </row>
    <row r="114" spans="2:5" x14ac:dyDescent="0.25">
      <c r="B114" s="60"/>
      <c r="C114" s="67"/>
      <c r="D114" s="55"/>
      <c r="E114" s="60"/>
    </row>
    <row r="115" spans="2:5" x14ac:dyDescent="0.25">
      <c r="B115" s="60"/>
      <c r="C115" s="67"/>
      <c r="D115" s="55"/>
      <c r="E115" s="60"/>
    </row>
    <row r="116" spans="2:5" x14ac:dyDescent="0.25">
      <c r="B116" s="60"/>
      <c r="C116" s="67"/>
      <c r="D116" s="55"/>
      <c r="E116" s="60"/>
    </row>
    <row r="117" spans="2:5" x14ac:dyDescent="0.25">
      <c r="B117" s="60"/>
      <c r="C117" s="67"/>
      <c r="D117" s="55"/>
      <c r="E117" s="60"/>
    </row>
    <row r="118" spans="2:5" x14ac:dyDescent="0.25">
      <c r="B118" s="60"/>
      <c r="C118" s="67"/>
      <c r="D118" s="55"/>
      <c r="E118" s="60"/>
    </row>
    <row r="119" spans="2:5" x14ac:dyDescent="0.25">
      <c r="B119" s="60"/>
      <c r="C119" s="67"/>
      <c r="D119" s="55"/>
      <c r="E119" s="60"/>
    </row>
    <row r="120" spans="2:5" x14ac:dyDescent="0.25">
      <c r="B120" s="60"/>
      <c r="C120" s="67"/>
      <c r="D120" s="55"/>
      <c r="E120" s="60"/>
    </row>
    <row r="121" spans="2:5" x14ac:dyDescent="0.25">
      <c r="B121" s="60"/>
      <c r="C121" s="67"/>
      <c r="D121" s="55"/>
      <c r="E121" s="60"/>
    </row>
    <row r="122" spans="2:5" x14ac:dyDescent="0.25">
      <c r="B122" s="60"/>
      <c r="C122" s="67"/>
      <c r="D122" s="55"/>
      <c r="E122" s="60"/>
    </row>
    <row r="123" spans="2:5" x14ac:dyDescent="0.25">
      <c r="B123" s="60"/>
      <c r="C123" s="67"/>
      <c r="D123" s="55"/>
      <c r="E123" s="60"/>
    </row>
    <row r="124" spans="2:5" x14ac:dyDescent="0.25">
      <c r="B124" s="60"/>
      <c r="C124" s="67"/>
      <c r="D124" s="55"/>
      <c r="E124" s="60"/>
    </row>
    <row r="125" spans="2:5" x14ac:dyDescent="0.25">
      <c r="B125" s="60"/>
      <c r="C125" s="67"/>
      <c r="D125" s="55"/>
      <c r="E125" s="60"/>
    </row>
    <row r="126" spans="2:5" x14ac:dyDescent="0.25">
      <c r="B126" s="60"/>
      <c r="C126" s="67"/>
      <c r="D126" s="55"/>
      <c r="E126" s="60"/>
    </row>
    <row r="127" spans="2:5" x14ac:dyDescent="0.25">
      <c r="B127" s="60"/>
      <c r="C127" s="67"/>
      <c r="D127" s="55"/>
      <c r="E127" s="60"/>
    </row>
    <row r="128" spans="2:5"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sheetData>
  <pageMargins left="0.7" right="0.7" top="0.78740157499999996" bottom="0.78740157499999996" header="0.3" footer="0.3"/>
  <pageSetup paperSize="9"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A620-4655-435B-B7A9-405F74A4A329}">
  <sheetPr>
    <tabColor theme="5"/>
    <pageSetUpPr fitToPage="1"/>
  </sheetPr>
  <dimension ref="B1:BE188"/>
  <sheetViews>
    <sheetView showGridLines="0" zoomScaleNormal="100"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6.125" style="4" customWidth="1"/>
    <col min="6" max="6" width="34.5" style="4" customWidth="1"/>
    <col min="7" max="8" width="15.625" style="4" customWidth="1"/>
    <col min="9" max="9" width="11.25" style="4"/>
    <col min="10" max="10" width="19.25" style="4" customWidth="1"/>
    <col min="11"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2:57" ht="16.5" thickBot="1" x14ac:dyDescent="0.3">
      <c r="C1" s="912"/>
    </row>
    <row r="2" spans="2:57" ht="18" customHeight="1" thickBot="1" x14ac:dyDescent="0.3">
      <c r="B2" s="190" t="s">
        <v>562</v>
      </c>
      <c r="C2" s="189">
        <v>2021</v>
      </c>
      <c r="D2" s="189">
        <v>2022</v>
      </c>
      <c r="E2" s="13"/>
      <c r="F2" s="62"/>
      <c r="G2" s="14"/>
      <c r="H2" s="14"/>
      <c r="I2" s="60"/>
      <c r="U2" s="60"/>
      <c r="AD2" s="60"/>
      <c r="AE2" s="60"/>
      <c r="AF2" s="60"/>
      <c r="AG2" s="60"/>
      <c r="AH2" s="60"/>
      <c r="AI2" s="60"/>
      <c r="AJ2" s="60"/>
      <c r="AK2" s="60"/>
      <c r="AL2" s="60"/>
      <c r="AM2" s="60"/>
      <c r="AN2" s="60"/>
      <c r="AO2" s="60"/>
      <c r="AP2" s="60"/>
      <c r="AQ2" s="60"/>
      <c r="AR2" s="60"/>
      <c r="AS2" s="60"/>
      <c r="AT2" s="60"/>
      <c r="AU2" s="60"/>
      <c r="AV2" s="60"/>
      <c r="AW2" s="60"/>
    </row>
    <row r="3" spans="2:57" ht="18" customHeight="1" x14ac:dyDescent="0.25">
      <c r="B3" s="500" t="s">
        <v>8</v>
      </c>
      <c r="C3" s="52">
        <v>9.6847209846066367</v>
      </c>
      <c r="D3" s="52">
        <v>9.0640793757443987</v>
      </c>
      <c r="E3" s="767"/>
      <c r="F3" s="268"/>
      <c r="G3" s="768"/>
      <c r="H3" s="768"/>
      <c r="I3" s="769"/>
      <c r="J3" s="768"/>
      <c r="K3" s="768"/>
      <c r="L3" s="770"/>
      <c r="U3" s="60"/>
      <c r="AD3" s="60"/>
      <c r="AE3" s="60"/>
      <c r="AF3" s="60"/>
      <c r="AG3" s="60"/>
      <c r="AH3" s="60"/>
      <c r="AI3" s="60"/>
      <c r="AJ3" s="60"/>
      <c r="AK3" s="60"/>
      <c r="AL3" s="60"/>
      <c r="AM3" s="60"/>
      <c r="AN3" s="60"/>
      <c r="AO3" s="60"/>
      <c r="AP3" s="60"/>
      <c r="AQ3" s="60"/>
      <c r="AR3" s="60"/>
      <c r="AS3" s="60"/>
      <c r="AT3" s="60"/>
      <c r="AU3" s="60"/>
      <c r="AV3" s="60"/>
      <c r="AW3" s="60"/>
    </row>
    <row r="4" spans="2:57" ht="18" customHeight="1" x14ac:dyDescent="0.25">
      <c r="B4" s="738" t="s">
        <v>416</v>
      </c>
      <c r="C4" s="42">
        <v>1.5942690000000002</v>
      </c>
      <c r="D4" s="42">
        <v>1.6</v>
      </c>
      <c r="E4" s="771"/>
      <c r="F4" s="61"/>
      <c r="G4" s="768"/>
      <c r="H4" s="768"/>
      <c r="I4" s="768"/>
      <c r="J4" s="768"/>
      <c r="K4" s="768"/>
      <c r="L4" s="770"/>
      <c r="U4" s="60"/>
      <c r="AD4" s="60"/>
      <c r="AE4" s="60"/>
      <c r="AF4" s="60"/>
      <c r="AG4" s="60"/>
      <c r="AH4" s="60"/>
      <c r="AI4" s="60"/>
      <c r="AJ4" s="60"/>
      <c r="AK4" s="60"/>
      <c r="AL4" s="60"/>
      <c r="AM4" s="60"/>
      <c r="AN4" s="60"/>
      <c r="AO4" s="60"/>
      <c r="AP4" s="60"/>
      <c r="AQ4" s="60"/>
      <c r="AR4" s="60"/>
      <c r="AS4" s="60"/>
      <c r="AT4" s="60"/>
      <c r="AU4" s="60"/>
      <c r="AV4" s="60"/>
      <c r="AW4" s="60"/>
    </row>
    <row r="5" spans="2:57" ht="18" customHeight="1" x14ac:dyDescent="0.25">
      <c r="B5" s="737" t="s">
        <v>414</v>
      </c>
      <c r="C5" s="66">
        <v>2.6</v>
      </c>
      <c r="D5" s="66">
        <v>2.6</v>
      </c>
      <c r="E5" s="771"/>
      <c r="F5" s="63"/>
      <c r="G5" s="768"/>
      <c r="H5" s="768"/>
      <c r="I5" s="772"/>
      <c r="J5" s="772"/>
      <c r="K5" s="772"/>
      <c r="L5" s="773"/>
      <c r="U5" s="60"/>
      <c r="AD5" s="60"/>
      <c r="AE5" s="60"/>
      <c r="AF5" s="60"/>
      <c r="AG5" s="60"/>
      <c r="AH5" s="60"/>
      <c r="AI5" s="60"/>
      <c r="AJ5" s="60"/>
      <c r="AK5" s="60"/>
      <c r="AL5" s="60"/>
      <c r="AM5" s="60"/>
      <c r="AN5" s="60"/>
      <c r="AO5" s="60"/>
      <c r="AP5" s="60"/>
      <c r="AQ5" s="60"/>
      <c r="AR5" s="60"/>
      <c r="AS5" s="60"/>
      <c r="AT5" s="60"/>
      <c r="AU5" s="60"/>
      <c r="AV5" s="60"/>
      <c r="AW5" s="60"/>
    </row>
    <row r="6" spans="2:57" ht="18" customHeight="1" x14ac:dyDescent="0.25">
      <c r="B6" s="738" t="s">
        <v>9</v>
      </c>
      <c r="C6" s="42">
        <v>9.6236105034275372</v>
      </c>
      <c r="D6" s="42">
        <v>7.7567529755763491</v>
      </c>
      <c r="E6" s="767"/>
      <c r="F6" s="268"/>
      <c r="G6" s="768"/>
      <c r="H6" s="768"/>
      <c r="I6" s="768"/>
      <c r="J6" s="768"/>
      <c r="K6" s="768"/>
      <c r="L6" s="770"/>
      <c r="U6" s="60"/>
      <c r="AD6" s="60"/>
      <c r="AE6" s="60"/>
      <c r="AF6" s="60"/>
      <c r="AG6" s="60"/>
      <c r="AH6" s="60"/>
      <c r="AI6" s="60"/>
      <c r="AJ6" s="60"/>
      <c r="AK6" s="60"/>
      <c r="AL6" s="60"/>
      <c r="AM6" s="60"/>
      <c r="AN6" s="60"/>
      <c r="AO6" s="60"/>
      <c r="AP6" s="60"/>
      <c r="AQ6" s="60"/>
      <c r="AR6" s="60"/>
      <c r="AS6" s="60"/>
      <c r="AT6" s="60"/>
      <c r="AU6" s="60"/>
      <c r="AV6" s="60"/>
      <c r="AW6" s="60"/>
    </row>
    <row r="7" spans="2:57" ht="18" customHeight="1" x14ac:dyDescent="0.25">
      <c r="B7" s="738" t="s">
        <v>415</v>
      </c>
      <c r="C7" s="42">
        <v>0.263567</v>
      </c>
      <c r="D7" s="42">
        <v>0.3</v>
      </c>
      <c r="E7" s="771"/>
      <c r="F7" s="61"/>
      <c r="G7" s="768"/>
      <c r="H7" s="768"/>
      <c r="I7" s="772"/>
      <c r="J7" s="772"/>
      <c r="K7" s="772"/>
      <c r="L7" s="773"/>
      <c r="U7" s="60"/>
      <c r="AD7" s="60"/>
      <c r="AE7" s="60"/>
      <c r="AF7" s="60"/>
      <c r="AG7" s="60"/>
      <c r="AH7" s="60"/>
      <c r="AI7" s="60"/>
      <c r="AJ7" s="60"/>
      <c r="AK7" s="60"/>
      <c r="AL7" s="60"/>
      <c r="AM7" s="60"/>
      <c r="AN7" s="60"/>
      <c r="AO7" s="60"/>
      <c r="AP7" s="60"/>
      <c r="AQ7" s="60"/>
      <c r="AR7" s="60"/>
      <c r="AS7" s="60"/>
      <c r="AT7" s="60"/>
      <c r="AU7" s="60"/>
      <c r="AV7" s="60"/>
      <c r="AW7" s="60"/>
    </row>
    <row r="8" spans="2:57" ht="18" customHeight="1" x14ac:dyDescent="0.25">
      <c r="B8" s="737" t="s">
        <v>322</v>
      </c>
      <c r="C8" s="66">
        <v>1.5</v>
      </c>
      <c r="D8" s="66">
        <v>1.5</v>
      </c>
      <c r="E8" s="771"/>
      <c r="F8" s="63"/>
      <c r="G8" s="768"/>
      <c r="H8" s="772"/>
      <c r="I8" s="772"/>
      <c r="J8" s="772"/>
      <c r="K8" s="772"/>
      <c r="L8" s="773"/>
      <c r="U8" s="60"/>
      <c r="AD8" s="60"/>
      <c r="AE8" s="60"/>
      <c r="AF8" s="60"/>
      <c r="AG8" s="60"/>
      <c r="AH8" s="60"/>
      <c r="AI8" s="60"/>
      <c r="AJ8" s="60"/>
      <c r="AK8" s="60"/>
      <c r="AL8" s="60"/>
      <c r="AM8" s="60"/>
      <c r="AN8" s="60"/>
      <c r="AO8" s="60"/>
      <c r="AP8" s="60"/>
      <c r="AQ8" s="60"/>
      <c r="AR8" s="60"/>
      <c r="AS8" s="60"/>
      <c r="AT8" s="60"/>
      <c r="AU8" s="60"/>
      <c r="AV8" s="60"/>
      <c r="AW8" s="60"/>
    </row>
    <row r="9" spans="2:57" ht="14.25" customHeight="1" x14ac:dyDescent="0.25">
      <c r="B9" s="313"/>
      <c r="C9" s="52"/>
      <c r="D9" s="51"/>
      <c r="E9" s="9"/>
      <c r="F9" s="268"/>
      <c r="G9" s="9"/>
      <c r="H9" s="9"/>
      <c r="U9" s="60"/>
      <c r="AD9" s="60"/>
      <c r="AE9" s="60"/>
      <c r="AF9" s="60"/>
      <c r="AG9" s="60"/>
      <c r="AH9" s="60"/>
      <c r="AI9" s="60"/>
      <c r="AJ9" s="60"/>
      <c r="AK9" s="60"/>
      <c r="AL9" s="60"/>
      <c r="AM9" s="60"/>
      <c r="AN9" s="60"/>
      <c r="AO9" s="60"/>
      <c r="AP9" s="60"/>
      <c r="AQ9" s="60"/>
      <c r="AR9" s="60"/>
      <c r="AS9" s="60"/>
      <c r="AT9" s="60"/>
      <c r="AU9" s="60"/>
      <c r="AV9" s="60"/>
      <c r="AW9" s="60"/>
    </row>
    <row r="10" spans="2:57" ht="14.25" customHeight="1" x14ac:dyDescent="0.25">
      <c r="B10" s="411"/>
      <c r="C10" s="52"/>
      <c r="D10" s="51"/>
      <c r="H10" s="756"/>
      <c r="I10" s="756"/>
      <c r="J10" s="774"/>
      <c r="K10" s="605"/>
      <c r="L10" s="605"/>
      <c r="M10" s="605"/>
      <c r="N10" s="605"/>
      <c r="O10" s="605"/>
      <c r="P10" s="605"/>
      <c r="Q10" s="605"/>
      <c r="R10" s="605"/>
      <c r="S10" s="605"/>
      <c r="T10" s="605"/>
      <c r="U10" s="60"/>
      <c r="AD10" s="60"/>
      <c r="AE10" s="60"/>
      <c r="AF10" s="60"/>
      <c r="AG10" s="60"/>
      <c r="AH10" s="60"/>
      <c r="AI10" s="60"/>
      <c r="AJ10" s="60"/>
      <c r="AK10" s="60"/>
      <c r="AL10" s="60"/>
      <c r="AM10" s="60"/>
      <c r="AN10" s="60"/>
      <c r="AO10" s="60"/>
      <c r="AP10" s="60"/>
      <c r="AQ10" s="60"/>
      <c r="AR10" s="60"/>
      <c r="AS10" s="60"/>
      <c r="AT10" s="60"/>
      <c r="AU10" s="60"/>
      <c r="AV10" s="60"/>
      <c r="AW10" s="60"/>
    </row>
    <row r="11" spans="2:57" ht="14.25" customHeight="1" x14ac:dyDescent="0.25">
      <c r="B11" s="269"/>
      <c r="C11" s="68"/>
      <c r="D11" s="270"/>
      <c r="E11" s="58"/>
      <c r="F11" s="58"/>
      <c r="G11" s="685"/>
      <c r="H11" s="685"/>
      <c r="Y11" s="4"/>
      <c r="Z11" s="4"/>
      <c r="AA11" s="4"/>
      <c r="AB11" s="4"/>
      <c r="AC11" s="4"/>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row>
    <row r="12" spans="2:57" ht="14.25" customHeight="1" x14ac:dyDescent="0.25">
      <c r="B12" s="411" t="s">
        <v>561</v>
      </c>
      <c r="C12" s="64"/>
      <c r="D12" s="64"/>
      <c r="E12" s="60"/>
      <c r="J12" s="268"/>
      <c r="K12" s="9"/>
      <c r="L12" s="9"/>
      <c r="M12" s="9"/>
      <c r="N12" s="9"/>
      <c r="O12" s="9"/>
      <c r="P12" s="9"/>
      <c r="Q12" s="9"/>
      <c r="R12" s="9"/>
      <c r="S12" s="9"/>
      <c r="T12" s="15"/>
      <c r="U12" s="60"/>
      <c r="AG12" s="60"/>
      <c r="AH12" s="60"/>
      <c r="AI12" s="60"/>
      <c r="AJ12" s="60"/>
      <c r="AK12" s="60"/>
      <c r="AL12" s="60"/>
      <c r="AM12" s="60"/>
      <c r="AN12" s="60"/>
      <c r="AO12" s="60"/>
      <c r="AP12" s="60"/>
      <c r="AQ12" s="60"/>
      <c r="AR12" s="60"/>
      <c r="AS12" s="60"/>
      <c r="AT12" s="60"/>
      <c r="AU12" s="60"/>
      <c r="AV12" s="60"/>
      <c r="AW12" s="60"/>
    </row>
    <row r="13" spans="2:57" ht="14.25" customHeight="1" x14ac:dyDescent="0.25">
      <c r="E13" s="60"/>
      <c r="I13" s="60"/>
      <c r="U13" s="60"/>
      <c r="AG13" s="60"/>
      <c r="AH13" s="60"/>
      <c r="AI13" s="60"/>
      <c r="AJ13" s="60"/>
      <c r="AK13" s="60"/>
      <c r="AL13" s="60"/>
      <c r="AM13" s="60"/>
      <c r="AN13" s="60"/>
      <c r="AO13" s="60"/>
      <c r="AP13" s="60"/>
      <c r="AQ13" s="60"/>
      <c r="AR13" s="60"/>
      <c r="AS13" s="60"/>
      <c r="AT13" s="60"/>
      <c r="AU13" s="60"/>
      <c r="AV13" s="60"/>
      <c r="AW13" s="60"/>
    </row>
    <row r="14" spans="2:57" ht="14.25" customHeight="1" thickBot="1" x14ac:dyDescent="0.3">
      <c r="B14" s="85"/>
      <c r="C14" s="69"/>
      <c r="D14" s="55"/>
      <c r="E14" s="60"/>
      <c r="I14" s="60"/>
      <c r="U14" s="60"/>
      <c r="V14" s="1024"/>
      <c r="W14" s="1024"/>
      <c r="X14" s="1024"/>
      <c r="Y14" s="11"/>
      <c r="Z14" s="11"/>
      <c r="AA14" s="11"/>
      <c r="AB14" s="11"/>
      <c r="AC14" s="12"/>
      <c r="AD14" s="8"/>
      <c r="AE14" s="8"/>
      <c r="AF14" s="8"/>
      <c r="AG14" s="60"/>
      <c r="AH14" s="60"/>
      <c r="AI14" s="60"/>
      <c r="AJ14" s="60"/>
      <c r="AK14" s="60"/>
      <c r="AL14" s="60"/>
      <c r="AM14" s="60"/>
      <c r="AN14" s="60"/>
      <c r="AO14" s="60"/>
      <c r="AP14" s="60"/>
      <c r="AQ14" s="60"/>
      <c r="AR14" s="60"/>
      <c r="AS14" s="60"/>
      <c r="AT14" s="60"/>
      <c r="AU14" s="60"/>
      <c r="AV14" s="60"/>
      <c r="AW14" s="60"/>
    </row>
    <row r="15" spans="2:57" ht="14.25" customHeight="1" x14ac:dyDescent="0.25">
      <c r="B15" s="60"/>
      <c r="C15" s="84"/>
      <c r="D15" s="4"/>
      <c r="E15" s="60"/>
      <c r="I15" s="60"/>
      <c r="U15" s="60"/>
      <c r="V15" s="14"/>
      <c r="W15" s="14"/>
      <c r="X15" s="14"/>
      <c r="Y15" s="13"/>
      <c r="Z15" s="13"/>
      <c r="AA15" s="13"/>
      <c r="AB15" s="13"/>
      <c r="AC15" s="13"/>
      <c r="AD15" s="62"/>
      <c r="AE15" s="14"/>
      <c r="AF15" s="14"/>
      <c r="AG15" s="60"/>
      <c r="AH15" s="60"/>
      <c r="AI15" s="60"/>
      <c r="AJ15" s="60"/>
      <c r="AK15" s="60"/>
      <c r="AL15" s="60"/>
      <c r="AM15" s="60"/>
      <c r="AN15" s="60"/>
      <c r="AO15" s="60"/>
      <c r="AP15" s="60"/>
      <c r="AQ15" s="60"/>
      <c r="AR15" s="60"/>
      <c r="AS15" s="60"/>
      <c r="AT15" s="60"/>
      <c r="AU15" s="60"/>
      <c r="AV15" s="60"/>
      <c r="AW15" s="60"/>
    </row>
    <row r="16" spans="2:57" ht="14.25" customHeight="1" thickBot="1" x14ac:dyDescent="0.3">
      <c r="B16" s="60"/>
      <c r="C16" s="775"/>
      <c r="D16" s="4"/>
      <c r="E16" s="60"/>
      <c r="I16" s="60"/>
      <c r="U16" s="60"/>
      <c r="V16" s="61"/>
      <c r="W16" s="61"/>
      <c r="X16" s="61"/>
      <c r="Y16" s="1"/>
      <c r="Z16" s="1"/>
      <c r="AA16" s="1"/>
      <c r="AB16" s="1"/>
      <c r="AC16" s="269"/>
      <c r="AD16" s="61"/>
      <c r="AE16" s="61"/>
      <c r="AF16" s="61"/>
      <c r="AG16" s="60"/>
      <c r="AH16" s="60"/>
      <c r="AI16" s="60"/>
      <c r="AJ16" s="60"/>
      <c r="AK16" s="60"/>
      <c r="AL16" s="60"/>
      <c r="AM16" s="60"/>
      <c r="AN16" s="60"/>
      <c r="AO16" s="60"/>
      <c r="AP16" s="60"/>
      <c r="AQ16" s="60"/>
      <c r="AR16" s="60"/>
      <c r="AS16" s="60"/>
      <c r="AT16" s="60"/>
      <c r="AU16" s="60"/>
      <c r="AV16" s="60"/>
      <c r="AW16" s="60"/>
    </row>
    <row r="17" spans="2:49" ht="14.25" customHeight="1" thickBot="1" x14ac:dyDescent="0.3">
      <c r="B17" s="60"/>
      <c r="C17" s="67"/>
      <c r="D17" s="55"/>
      <c r="E17" s="60"/>
      <c r="I17" s="60"/>
      <c r="U17" s="60"/>
      <c r="V17" s="293"/>
      <c r="W17" s="293"/>
      <c r="X17" s="293"/>
      <c r="Y17" s="6"/>
      <c r="Z17" s="6"/>
      <c r="AA17" s="6"/>
      <c r="AB17" s="6"/>
      <c r="AC17" s="58"/>
      <c r="AD17" s="293"/>
      <c r="AE17" s="293"/>
      <c r="AF17" s="293"/>
      <c r="AG17" s="60"/>
      <c r="AH17" s="60"/>
      <c r="AI17" s="60"/>
      <c r="AJ17" s="60"/>
      <c r="AK17" s="60"/>
      <c r="AL17" s="60"/>
      <c r="AM17" s="60"/>
      <c r="AN17" s="60"/>
      <c r="AO17" s="60"/>
      <c r="AP17" s="60"/>
      <c r="AQ17" s="60"/>
      <c r="AR17" s="60"/>
      <c r="AS17" s="60"/>
      <c r="AT17" s="60"/>
      <c r="AU17" s="60"/>
      <c r="AV17" s="60"/>
      <c r="AW17" s="60"/>
    </row>
    <row r="18" spans="2:49" s="74" customFormat="1" ht="14.25" customHeight="1" x14ac:dyDescent="0.25">
      <c r="B18" s="75"/>
    </row>
    <row r="19" spans="2:49" ht="14.25" customHeight="1" thickBot="1" x14ac:dyDescent="0.3">
      <c r="B19" s="60"/>
      <c r="C19" s="67"/>
      <c r="D19" s="55"/>
      <c r="E19" s="60"/>
      <c r="I19" s="60"/>
      <c r="U19" s="60"/>
      <c r="V19" s="293"/>
      <c r="W19" s="293"/>
      <c r="X19" s="293"/>
      <c r="Y19" s="6"/>
      <c r="Z19" s="6"/>
      <c r="AA19" s="6"/>
      <c r="AB19" s="6"/>
      <c r="AC19" s="58"/>
      <c r="AD19" s="293"/>
      <c r="AE19" s="293"/>
      <c r="AF19" s="293"/>
      <c r="AG19" s="60"/>
      <c r="AH19" s="60"/>
      <c r="AI19" s="60"/>
      <c r="AJ19" s="60"/>
      <c r="AK19" s="60"/>
      <c r="AL19" s="60"/>
      <c r="AM19" s="60"/>
      <c r="AN19" s="60"/>
      <c r="AO19" s="60"/>
      <c r="AP19" s="60"/>
      <c r="AQ19" s="60"/>
      <c r="AR19" s="60"/>
      <c r="AS19" s="60"/>
      <c r="AT19" s="60"/>
      <c r="AU19" s="60"/>
      <c r="AV19" s="60"/>
      <c r="AW19" s="60"/>
    </row>
    <row r="20" spans="2:49" ht="14.25" customHeight="1" thickBot="1" x14ac:dyDescent="0.3">
      <c r="B20" s="1026" t="s">
        <v>21</v>
      </c>
      <c r="C20" s="1026"/>
      <c r="D20" s="1026"/>
      <c r="E20" s="60"/>
      <c r="I20" s="60"/>
      <c r="U20" s="60"/>
      <c r="V20" s="293"/>
      <c r="W20" s="293"/>
      <c r="X20" s="293"/>
      <c r="Y20" s="6"/>
      <c r="Z20" s="6"/>
      <c r="AA20" s="6"/>
      <c r="AB20" s="6"/>
      <c r="AC20" s="58"/>
      <c r="AD20" s="268"/>
      <c r="AE20" s="293"/>
      <c r="AF20" s="293"/>
      <c r="AG20" s="60"/>
      <c r="AH20" s="60"/>
      <c r="AI20" s="60"/>
      <c r="AJ20" s="60"/>
      <c r="AK20" s="60"/>
      <c r="AL20" s="60"/>
      <c r="AM20" s="60"/>
      <c r="AN20" s="60"/>
      <c r="AO20" s="60"/>
      <c r="AP20" s="60"/>
      <c r="AQ20" s="60"/>
      <c r="AR20" s="60"/>
      <c r="AS20" s="60"/>
      <c r="AT20" s="60"/>
      <c r="AU20" s="60"/>
      <c r="AV20" s="60"/>
      <c r="AW20" s="60"/>
    </row>
    <row r="21" spans="2:49" ht="14.25" customHeight="1" thickBot="1" x14ac:dyDescent="0.3">
      <c r="B21" s="60"/>
      <c r="C21" s="67"/>
      <c r="D21" s="55"/>
      <c r="E21" s="60"/>
      <c r="I21" s="60"/>
      <c r="U21" s="60"/>
      <c r="V21" s="61"/>
      <c r="W21" s="684"/>
      <c r="X21" s="684"/>
      <c r="Y21" s="6"/>
      <c r="Z21" s="6"/>
      <c r="AA21" s="6"/>
      <c r="AB21" s="6"/>
      <c r="AC21" s="58"/>
      <c r="AD21" s="293"/>
      <c r="AE21" s="684"/>
      <c r="AF21" s="684"/>
      <c r="AG21" s="60"/>
      <c r="AH21" s="60"/>
      <c r="AI21" s="60"/>
      <c r="AJ21" s="60"/>
      <c r="AK21" s="60"/>
      <c r="AL21" s="60"/>
      <c r="AM21" s="60"/>
      <c r="AN21" s="60"/>
      <c r="AO21" s="60"/>
      <c r="AP21" s="60"/>
      <c r="AQ21" s="60"/>
      <c r="AR21" s="60"/>
      <c r="AS21" s="60"/>
      <c r="AT21" s="60"/>
      <c r="AU21" s="60"/>
      <c r="AV21" s="60"/>
      <c r="AW21" s="60"/>
    </row>
    <row r="22" spans="2:49" ht="14.25" customHeight="1" thickBot="1" x14ac:dyDescent="0.3">
      <c r="B22" s="60"/>
      <c r="C22" s="67"/>
      <c r="D22" s="55"/>
      <c r="E22" s="60"/>
      <c r="I22" s="60"/>
      <c r="U22" s="60"/>
      <c r="V22" s="293"/>
      <c r="W22" s="684"/>
      <c r="X22" s="684"/>
      <c r="Y22" s="6"/>
      <c r="Z22" s="6"/>
      <c r="AA22" s="6"/>
      <c r="AB22" s="6"/>
      <c r="AC22" s="58"/>
      <c r="AD22" s="293"/>
      <c r="AE22" s="684"/>
      <c r="AF22" s="684"/>
      <c r="AG22" s="60"/>
      <c r="AH22" s="60"/>
      <c r="AI22" s="60"/>
      <c r="AJ22" s="60"/>
      <c r="AK22" s="60"/>
      <c r="AL22" s="60"/>
      <c r="AM22" s="60"/>
      <c r="AN22" s="60"/>
      <c r="AO22" s="60"/>
      <c r="AP22" s="60"/>
      <c r="AQ22" s="60"/>
      <c r="AR22" s="60"/>
      <c r="AS22" s="60"/>
      <c r="AT22" s="60"/>
      <c r="AU22" s="60"/>
      <c r="AV22" s="60"/>
      <c r="AW22" s="60"/>
    </row>
    <row r="23" spans="2:49" ht="14.25" customHeight="1" thickBot="1" x14ac:dyDescent="0.3">
      <c r="B23" s="60"/>
      <c r="C23" s="67"/>
      <c r="D23" s="55"/>
      <c r="E23" s="60"/>
      <c r="I23" s="60"/>
      <c r="U23" s="60"/>
      <c r="V23" s="684"/>
      <c r="W23" s="684"/>
      <c r="X23" s="684"/>
      <c r="Y23" s="6"/>
      <c r="Z23" s="6"/>
      <c r="AA23" s="6"/>
      <c r="AB23" s="6"/>
      <c r="AC23" s="58"/>
      <c r="AD23" s="293"/>
      <c r="AE23" s="684"/>
      <c r="AF23" s="684"/>
      <c r="AG23" s="60"/>
      <c r="AH23" s="60"/>
      <c r="AI23" s="60"/>
      <c r="AJ23" s="60"/>
      <c r="AK23" s="60"/>
      <c r="AL23" s="60"/>
      <c r="AM23" s="60"/>
      <c r="AN23" s="60"/>
      <c r="AO23" s="60"/>
      <c r="AP23" s="60"/>
      <c r="AQ23" s="60"/>
      <c r="AR23" s="60"/>
      <c r="AS23" s="60"/>
      <c r="AT23" s="60"/>
      <c r="AU23" s="60"/>
      <c r="AV23" s="60"/>
      <c r="AW23" s="60"/>
    </row>
    <row r="24" spans="2:49" ht="14.25" customHeight="1" thickBot="1" x14ac:dyDescent="0.3">
      <c r="B24" s="60"/>
      <c r="C24" s="67"/>
      <c r="D24" s="55"/>
      <c r="E24" s="60"/>
      <c r="I24" s="60"/>
      <c r="U24" s="60"/>
      <c r="V24" s="293"/>
      <c r="W24" s="293"/>
      <c r="X24" s="293"/>
      <c r="Y24" s="6"/>
      <c r="Z24" s="6"/>
      <c r="AA24" s="6"/>
      <c r="AB24" s="6"/>
      <c r="AC24" s="58"/>
      <c r="AD24" s="268"/>
      <c r="AE24" s="268"/>
      <c r="AF24" s="268"/>
      <c r="AG24" s="60"/>
      <c r="AH24" s="60"/>
      <c r="AI24" s="60"/>
      <c r="AJ24" s="60"/>
      <c r="AK24" s="60"/>
      <c r="AL24" s="60"/>
      <c r="AM24" s="60"/>
      <c r="AN24" s="60"/>
      <c r="AO24" s="60"/>
      <c r="AP24" s="60"/>
      <c r="AQ24" s="60"/>
      <c r="AR24" s="60"/>
      <c r="AS24" s="60"/>
      <c r="AT24" s="60"/>
      <c r="AU24" s="60"/>
      <c r="AV24" s="60"/>
      <c r="AW24" s="60"/>
    </row>
    <row r="25" spans="2:49" ht="14.25" customHeight="1" thickBot="1" x14ac:dyDescent="0.3">
      <c r="B25" s="60"/>
      <c r="C25" s="67"/>
      <c r="D25" s="55"/>
      <c r="E25" s="60"/>
      <c r="I25" s="60"/>
      <c r="U25" s="60"/>
      <c r="V25" s="293"/>
      <c r="W25" s="293"/>
      <c r="X25" s="293"/>
      <c r="Y25" s="6"/>
      <c r="Z25" s="6"/>
      <c r="AA25" s="6"/>
      <c r="AB25" s="6"/>
      <c r="AC25" s="58"/>
      <c r="AD25" s="293"/>
      <c r="AE25" s="293"/>
      <c r="AF25" s="293"/>
      <c r="AG25" s="60"/>
      <c r="AH25" s="60"/>
      <c r="AI25" s="60"/>
      <c r="AJ25" s="60"/>
      <c r="AK25" s="60"/>
      <c r="AL25" s="60"/>
      <c r="AM25" s="60"/>
      <c r="AN25" s="60"/>
      <c r="AO25" s="60"/>
      <c r="AP25" s="60"/>
      <c r="AQ25" s="60"/>
      <c r="AR25" s="60"/>
      <c r="AS25" s="60"/>
      <c r="AT25" s="60"/>
      <c r="AU25" s="60"/>
      <c r="AV25" s="60"/>
      <c r="AW25" s="60"/>
    </row>
    <row r="26" spans="2:49" ht="14.25" customHeight="1" thickBot="1" x14ac:dyDescent="0.3">
      <c r="B26" s="60"/>
      <c r="C26" s="67"/>
      <c r="D26" s="55"/>
      <c r="E26" s="60"/>
      <c r="I26" s="60"/>
      <c r="U26" s="60"/>
      <c r="V26" s="61"/>
      <c r="W26" s="293"/>
      <c r="X26" s="293"/>
      <c r="Y26" s="6"/>
      <c r="Z26" s="6"/>
      <c r="AA26" s="6"/>
      <c r="AB26" s="6"/>
      <c r="AC26" s="58"/>
      <c r="AD26" s="293"/>
      <c r="AE26" s="293"/>
      <c r="AF26" s="293"/>
      <c r="AG26" s="60"/>
      <c r="AH26" s="60"/>
      <c r="AI26" s="60"/>
      <c r="AJ26" s="60"/>
      <c r="AK26" s="60"/>
      <c r="AL26" s="60"/>
      <c r="AM26" s="60"/>
      <c r="AN26" s="60"/>
      <c r="AO26" s="60"/>
      <c r="AP26" s="60"/>
      <c r="AQ26" s="60"/>
      <c r="AR26" s="60"/>
      <c r="AS26" s="60"/>
      <c r="AT26" s="60"/>
      <c r="AU26" s="60"/>
      <c r="AV26" s="60"/>
      <c r="AW26" s="60"/>
    </row>
    <row r="27" spans="2:49" ht="14.25" customHeight="1" x14ac:dyDescent="0.25">
      <c r="B27" s="60"/>
      <c r="C27" s="67"/>
      <c r="D27" s="55"/>
      <c r="E27" s="60"/>
      <c r="I27" s="60"/>
      <c r="U27" s="60"/>
      <c r="V27" s="293"/>
      <c r="W27" s="293"/>
      <c r="X27" s="293"/>
      <c r="AD27" s="293"/>
      <c r="AE27" s="293"/>
      <c r="AF27" s="293"/>
      <c r="AG27" s="60"/>
      <c r="AH27" s="60"/>
      <c r="AI27" s="60"/>
      <c r="AJ27" s="60"/>
      <c r="AK27" s="60"/>
      <c r="AL27" s="60"/>
      <c r="AM27" s="60"/>
      <c r="AN27" s="60"/>
      <c r="AO27" s="60"/>
      <c r="AP27" s="60"/>
      <c r="AQ27" s="60"/>
      <c r="AR27" s="60"/>
      <c r="AS27" s="60"/>
      <c r="AT27" s="60"/>
      <c r="AU27" s="60"/>
      <c r="AV27" s="60"/>
      <c r="AW27" s="60"/>
    </row>
    <row r="28" spans="2:49" ht="14.25" customHeight="1" x14ac:dyDescent="0.25">
      <c r="B28" s="60"/>
      <c r="C28" s="67"/>
      <c r="D28" s="55"/>
      <c r="E28" s="60"/>
      <c r="I28" s="60"/>
      <c r="U28" s="60"/>
      <c r="V28" s="684"/>
      <c r="W28" s="684"/>
      <c r="X28" s="684"/>
      <c r="Y28" s="4"/>
      <c r="Z28" s="4"/>
      <c r="AA28" s="4"/>
      <c r="AB28" s="4"/>
      <c r="AG28" s="60"/>
      <c r="AH28" s="60"/>
      <c r="AI28" s="60"/>
      <c r="AJ28" s="60"/>
      <c r="AK28" s="60"/>
      <c r="AL28" s="60"/>
      <c r="AM28" s="60"/>
      <c r="AN28" s="60"/>
      <c r="AO28" s="60"/>
      <c r="AP28" s="60"/>
      <c r="AQ28" s="60"/>
      <c r="AR28" s="60"/>
      <c r="AS28" s="60"/>
      <c r="AT28" s="60"/>
      <c r="AU28" s="60"/>
      <c r="AV28" s="60"/>
      <c r="AW28" s="60"/>
    </row>
    <row r="29" spans="2:49" ht="14.25" customHeight="1" x14ac:dyDescent="0.25">
      <c r="B29" s="60"/>
      <c r="C29" s="67"/>
      <c r="D29" s="55"/>
      <c r="E29" s="60"/>
      <c r="I29" s="60"/>
      <c r="U29" s="60"/>
      <c r="V29" s="293"/>
      <c r="W29" s="684"/>
      <c r="X29" s="684"/>
      <c r="Y29" s="4"/>
      <c r="Z29" s="4"/>
      <c r="AA29" s="4"/>
      <c r="AB29" s="4"/>
      <c r="AG29" s="60"/>
      <c r="AR29" s="60"/>
      <c r="AS29" s="60"/>
      <c r="AT29" s="60"/>
      <c r="AU29" s="60"/>
      <c r="AV29" s="60"/>
      <c r="AW29" s="60"/>
    </row>
    <row r="30" spans="2:49" ht="14.25" customHeight="1" x14ac:dyDescent="0.25">
      <c r="B30" s="60"/>
      <c r="C30" s="67"/>
      <c r="D30" s="55"/>
      <c r="E30" s="60"/>
      <c r="I30" s="60"/>
      <c r="U30" s="60"/>
      <c r="V30" s="293"/>
      <c r="W30" s="684"/>
      <c r="X30" s="684"/>
      <c r="Y30" s="4"/>
      <c r="Z30" s="4"/>
      <c r="AA30" s="4"/>
      <c r="AB30" s="4"/>
      <c r="AD30" s="60"/>
      <c r="AE30" s="60"/>
      <c r="AF30" s="60"/>
      <c r="AG30" s="60"/>
      <c r="AI30" s="8"/>
      <c r="AJ30" s="8"/>
      <c r="AK30" s="8"/>
      <c r="AL30" s="8"/>
      <c r="AM30" s="8"/>
      <c r="AN30" s="8"/>
      <c r="AO30" s="8"/>
      <c r="AP30" s="8"/>
      <c r="AQ30" s="8"/>
      <c r="AR30" s="60"/>
      <c r="AS30" s="60"/>
      <c r="AT30" s="60"/>
      <c r="AU30" s="60"/>
      <c r="AV30" s="60"/>
      <c r="AW30" s="60"/>
    </row>
    <row r="31" spans="2:49" ht="14.25" customHeight="1" x14ac:dyDescent="0.25">
      <c r="B31" s="60"/>
      <c r="C31" s="67"/>
      <c r="D31" s="55"/>
      <c r="E31" s="60"/>
      <c r="I31" s="60"/>
      <c r="U31" s="60"/>
      <c r="V31" s="268"/>
      <c r="W31" s="293"/>
      <c r="X31" s="293"/>
      <c r="Y31" s="4"/>
      <c r="Z31" s="4"/>
      <c r="AA31" s="4"/>
      <c r="AB31" s="4"/>
      <c r="AD31" s="60"/>
      <c r="AE31" s="60"/>
      <c r="AF31" s="60"/>
      <c r="AG31" s="60"/>
      <c r="AI31" s="605"/>
      <c r="AJ31" s="605"/>
      <c r="AK31" s="605"/>
      <c r="AL31" s="605"/>
      <c r="AM31" s="605"/>
      <c r="AN31" s="605"/>
      <c r="AO31" s="605"/>
      <c r="AP31" s="605"/>
      <c r="AQ31" s="605"/>
      <c r="AR31" s="60"/>
      <c r="AS31" s="60"/>
      <c r="AT31" s="60"/>
      <c r="AU31" s="60"/>
      <c r="AV31" s="60"/>
      <c r="AW31" s="60"/>
    </row>
    <row r="32" spans="2:49" ht="14.25" customHeight="1" x14ac:dyDescent="0.25">
      <c r="B32" s="60"/>
      <c r="C32" s="67"/>
      <c r="D32" s="55"/>
      <c r="E32" s="60"/>
      <c r="I32" s="60"/>
      <c r="U32" s="60"/>
      <c r="V32" s="293"/>
      <c r="W32" s="293"/>
      <c r="X32" s="293"/>
      <c r="AD32" s="60"/>
      <c r="AE32" s="60"/>
      <c r="AF32" s="60"/>
      <c r="AG32" s="60"/>
      <c r="AI32" s="2"/>
      <c r="AJ32" s="9"/>
      <c r="AK32" s="9"/>
      <c r="AL32" s="9"/>
      <c r="AM32" s="9"/>
      <c r="AN32" s="9"/>
      <c r="AO32" s="9"/>
      <c r="AP32" s="9"/>
      <c r="AQ32" s="9"/>
      <c r="AR32" s="60"/>
      <c r="AS32" s="60"/>
      <c r="AT32" s="60"/>
      <c r="AU32" s="60"/>
      <c r="AV32" s="60"/>
      <c r="AW32" s="60"/>
    </row>
    <row r="33" spans="2:49" ht="14.25" customHeight="1" x14ac:dyDescent="0.25">
      <c r="B33" s="60"/>
      <c r="C33" s="67"/>
      <c r="D33" s="55"/>
      <c r="E33" s="60"/>
      <c r="I33" s="60"/>
      <c r="U33" s="60"/>
      <c r="V33" s="684"/>
      <c r="W33" s="293"/>
      <c r="X33" s="293"/>
      <c r="AD33" s="60"/>
      <c r="AE33" s="60"/>
      <c r="AF33" s="60"/>
      <c r="AG33" s="60"/>
      <c r="AI33" s="10"/>
      <c r="AJ33" s="9"/>
      <c r="AK33" s="9"/>
      <c r="AL33" s="9"/>
      <c r="AM33" s="9"/>
      <c r="AN33" s="9"/>
      <c r="AO33" s="9"/>
      <c r="AP33" s="9"/>
      <c r="AQ33" s="9"/>
      <c r="AR33" s="60"/>
      <c r="AS33" s="60"/>
      <c r="AT33" s="60"/>
      <c r="AU33" s="60"/>
      <c r="AV33" s="60"/>
      <c r="AW33" s="60"/>
    </row>
    <row r="34" spans="2:49" ht="14.25" customHeight="1" x14ac:dyDescent="0.25">
      <c r="B34" s="60"/>
      <c r="C34" s="67"/>
      <c r="D34" s="55"/>
      <c r="E34" s="60"/>
      <c r="I34" s="60"/>
      <c r="U34" s="60"/>
      <c r="V34" s="293"/>
      <c r="W34" s="293"/>
      <c r="X34" s="293"/>
      <c r="AD34" s="60"/>
      <c r="AE34" s="60"/>
      <c r="AF34" s="60"/>
      <c r="AG34" s="60"/>
      <c r="AI34" s="10"/>
      <c r="AJ34" s="9"/>
      <c r="AK34" s="9"/>
      <c r="AL34" s="9"/>
      <c r="AM34" s="9"/>
      <c r="AN34" s="9"/>
      <c r="AO34" s="9"/>
      <c r="AP34" s="9"/>
      <c r="AQ34" s="9"/>
      <c r="AR34" s="60"/>
      <c r="AS34" s="60"/>
      <c r="AT34" s="60"/>
      <c r="AU34" s="60"/>
      <c r="AV34" s="60"/>
      <c r="AW34" s="60"/>
    </row>
    <row r="35" spans="2:49" ht="14.25" customHeight="1" x14ac:dyDescent="0.25">
      <c r="B35" s="60"/>
      <c r="C35" s="67"/>
      <c r="D35" s="55"/>
      <c r="E35" s="60"/>
      <c r="I35" s="60"/>
      <c r="U35" s="60"/>
      <c r="V35" s="293"/>
      <c r="W35" s="293"/>
      <c r="X35" s="293"/>
      <c r="AD35" s="60"/>
      <c r="AE35" s="60"/>
      <c r="AF35" s="60"/>
      <c r="AG35" s="60"/>
      <c r="AI35" s="2"/>
      <c r="AJ35" s="9"/>
      <c r="AK35" s="9"/>
      <c r="AL35" s="9"/>
      <c r="AM35" s="268"/>
      <c r="AN35" s="9"/>
      <c r="AO35" s="9"/>
      <c r="AP35" s="9"/>
      <c r="AQ35" s="268"/>
      <c r="AR35" s="60"/>
      <c r="AS35" s="60"/>
      <c r="AT35" s="60"/>
      <c r="AU35" s="60"/>
      <c r="AV35" s="60"/>
      <c r="AW35" s="60"/>
    </row>
    <row r="36" spans="2:49" ht="14.25" customHeight="1" x14ac:dyDescent="0.25">
      <c r="B36" s="60"/>
      <c r="C36" s="67"/>
      <c r="D36" s="55"/>
      <c r="E36" s="60"/>
      <c r="I36" s="60"/>
      <c r="U36" s="60"/>
      <c r="AD36" s="60"/>
      <c r="AE36" s="60"/>
      <c r="AF36" s="60"/>
      <c r="AG36" s="60"/>
      <c r="AI36" s="2"/>
      <c r="AJ36" s="9"/>
      <c r="AK36" s="9"/>
      <c r="AL36" s="9"/>
      <c r="AM36" s="268"/>
      <c r="AN36" s="9"/>
      <c r="AO36" s="9"/>
      <c r="AP36" s="9"/>
      <c r="AQ36" s="268"/>
      <c r="AR36" s="60"/>
      <c r="AS36" s="60"/>
      <c r="AT36" s="60"/>
      <c r="AU36" s="60"/>
      <c r="AV36" s="60"/>
      <c r="AW36" s="60"/>
    </row>
    <row r="37" spans="2:49" ht="14.25" customHeight="1" x14ac:dyDescent="0.25">
      <c r="B37" s="60"/>
      <c r="C37" s="67"/>
      <c r="D37" s="55"/>
      <c r="E37" s="60"/>
      <c r="I37" s="60"/>
      <c r="U37" s="60"/>
      <c r="AD37" s="60"/>
      <c r="AE37" s="60"/>
      <c r="AF37" s="60"/>
      <c r="AG37" s="60"/>
      <c r="AI37" s="10"/>
      <c r="AJ37" s="9"/>
      <c r="AK37" s="9"/>
      <c r="AL37" s="9"/>
      <c r="AM37" s="268"/>
      <c r="AN37" s="9"/>
      <c r="AO37" s="9"/>
      <c r="AP37" s="9"/>
      <c r="AQ37" s="268"/>
      <c r="AR37" s="60"/>
      <c r="AS37" s="60"/>
      <c r="AT37" s="60"/>
      <c r="AU37" s="60"/>
      <c r="AV37" s="60"/>
      <c r="AW37" s="60"/>
    </row>
    <row r="38" spans="2:49" ht="14.25" customHeight="1" x14ac:dyDescent="0.25">
      <c r="B38" s="60"/>
      <c r="C38" s="67"/>
      <c r="D38" s="55"/>
      <c r="E38" s="60"/>
      <c r="I38" s="60"/>
      <c r="U38" s="60"/>
      <c r="AD38" s="60"/>
      <c r="AE38" s="60"/>
      <c r="AF38" s="60"/>
      <c r="AG38" s="60"/>
      <c r="AI38" s="2"/>
      <c r="AJ38" s="9"/>
      <c r="AK38" s="9"/>
      <c r="AL38" s="9"/>
      <c r="AM38" s="268"/>
      <c r="AN38" s="9"/>
      <c r="AO38" s="9"/>
      <c r="AP38" s="9"/>
      <c r="AQ38" s="268"/>
      <c r="AR38" s="60"/>
      <c r="AS38" s="60"/>
      <c r="AT38" s="60"/>
      <c r="AU38" s="60"/>
      <c r="AV38" s="60"/>
      <c r="AW38" s="60"/>
    </row>
    <row r="39" spans="2:49" ht="14.25" customHeight="1" x14ac:dyDescent="0.25">
      <c r="B39" s="60"/>
      <c r="C39" s="67"/>
      <c r="D39" s="55"/>
      <c r="E39" s="60"/>
      <c r="I39" s="60"/>
      <c r="U39" s="60"/>
      <c r="AD39" s="60"/>
      <c r="AE39" s="60"/>
      <c r="AF39" s="60"/>
      <c r="AG39" s="60"/>
      <c r="AR39" s="60"/>
      <c r="AS39" s="60"/>
      <c r="AT39" s="60"/>
      <c r="AU39" s="60"/>
      <c r="AV39" s="60"/>
      <c r="AW39" s="60"/>
    </row>
    <row r="40" spans="2:49" ht="14.25" customHeight="1" x14ac:dyDescent="0.25">
      <c r="B40" s="60"/>
      <c r="C40" s="67"/>
      <c r="D40" s="55"/>
      <c r="E40" s="60"/>
      <c r="I40" s="60"/>
      <c r="U40" s="60"/>
      <c r="AD40" s="60"/>
      <c r="AE40" s="60"/>
      <c r="AF40" s="60"/>
      <c r="AG40" s="60"/>
      <c r="AR40" s="60"/>
      <c r="AS40" s="60"/>
      <c r="AT40" s="60"/>
      <c r="AU40" s="60"/>
      <c r="AV40" s="60"/>
      <c r="AW40" s="60"/>
    </row>
    <row r="41" spans="2:49" ht="14.25" customHeight="1" x14ac:dyDescent="0.25">
      <c r="B41" s="60"/>
      <c r="C41" s="67"/>
      <c r="D41" s="55"/>
      <c r="E41" s="60"/>
      <c r="I41" s="60"/>
      <c r="U41" s="60"/>
      <c r="AD41" s="60"/>
      <c r="AE41" s="60"/>
      <c r="AF41" s="60"/>
      <c r="AG41" s="60"/>
      <c r="AR41" s="60"/>
      <c r="AS41" s="60"/>
      <c r="AT41" s="60"/>
      <c r="AU41" s="60"/>
      <c r="AV41" s="60"/>
      <c r="AW41" s="60"/>
    </row>
    <row r="42" spans="2:49" ht="14.25" customHeight="1" x14ac:dyDescent="0.25">
      <c r="B42" s="60"/>
      <c r="C42" s="67"/>
      <c r="D42" s="55"/>
      <c r="E42" s="60"/>
      <c r="I42" s="60"/>
      <c r="U42" s="60"/>
      <c r="AD42" s="60"/>
      <c r="AE42" s="60"/>
      <c r="AF42" s="60"/>
      <c r="AG42" s="60"/>
      <c r="AR42" s="60"/>
      <c r="AS42" s="60"/>
      <c r="AT42" s="60"/>
      <c r="AU42" s="60"/>
      <c r="AV42" s="60"/>
      <c r="AW42" s="60"/>
    </row>
    <row r="43" spans="2:49" ht="14.25" customHeight="1" x14ac:dyDescent="0.25">
      <c r="B43" s="60"/>
      <c r="C43" s="67"/>
      <c r="D43" s="55"/>
      <c r="E43" s="60"/>
      <c r="I43" s="60"/>
      <c r="U43" s="60"/>
      <c r="AD43" s="60"/>
      <c r="AE43" s="60"/>
      <c r="AF43" s="60"/>
      <c r="AG43" s="60"/>
      <c r="AR43" s="60"/>
      <c r="AS43" s="60"/>
      <c r="AT43" s="60"/>
      <c r="AU43" s="60"/>
      <c r="AV43" s="60"/>
      <c r="AW43" s="60"/>
    </row>
    <row r="44" spans="2:49" ht="14.25" customHeight="1" x14ac:dyDescent="0.25">
      <c r="B44" s="60"/>
      <c r="C44" s="67"/>
      <c r="D44" s="55"/>
      <c r="E44" s="60"/>
      <c r="I44" s="60"/>
      <c r="U44" s="60"/>
      <c r="AD44" s="60"/>
      <c r="AE44" s="60"/>
      <c r="AF44" s="60"/>
      <c r="AG44" s="60"/>
      <c r="AR44" s="60"/>
      <c r="AS44" s="60"/>
      <c r="AT44" s="60"/>
      <c r="AU44" s="60"/>
      <c r="AV44" s="60"/>
      <c r="AW44" s="60"/>
    </row>
    <row r="45" spans="2:49" ht="14.25" customHeight="1" x14ac:dyDescent="0.25">
      <c r="B45" s="60"/>
      <c r="C45" s="67"/>
      <c r="D45" s="55"/>
      <c r="E45" s="60"/>
      <c r="I45" s="60"/>
      <c r="U45" s="60"/>
      <c r="AD45" s="60"/>
      <c r="AE45" s="60"/>
      <c r="AF45" s="60"/>
      <c r="AG45" s="60"/>
      <c r="AH45" s="60"/>
      <c r="AI45" s="60"/>
      <c r="AJ45" s="60"/>
      <c r="AK45" s="60"/>
      <c r="AL45" s="60"/>
      <c r="AM45" s="60"/>
      <c r="AN45" s="60"/>
      <c r="AO45" s="60"/>
      <c r="AP45" s="60"/>
      <c r="AQ45" s="60"/>
      <c r="AR45" s="60"/>
      <c r="AS45" s="60"/>
      <c r="AT45" s="60"/>
      <c r="AU45" s="60"/>
      <c r="AV45" s="60"/>
      <c r="AW45" s="60"/>
    </row>
    <row r="46" spans="2:49" ht="14.25" customHeight="1" x14ac:dyDescent="0.25">
      <c r="B46" s="60"/>
      <c r="C46" s="67"/>
      <c r="D46" s="55"/>
      <c r="E46" s="60"/>
      <c r="I46" s="60"/>
      <c r="U46" s="60"/>
      <c r="AD46" s="60"/>
      <c r="AE46" s="60"/>
      <c r="AF46" s="60"/>
      <c r="AG46" s="60"/>
      <c r="AH46" s="60"/>
      <c r="AI46" s="60"/>
      <c r="AJ46" s="60"/>
      <c r="AK46" s="60"/>
      <c r="AL46" s="60"/>
      <c r="AM46" s="60"/>
      <c r="AN46" s="60"/>
      <c r="AO46" s="60"/>
      <c r="AP46" s="60"/>
      <c r="AQ46" s="60"/>
      <c r="AR46" s="60"/>
      <c r="AS46" s="60"/>
      <c r="AT46" s="60"/>
      <c r="AU46" s="60"/>
      <c r="AV46" s="60"/>
      <c r="AW46" s="60"/>
    </row>
    <row r="47" spans="2:49" ht="14.25" customHeight="1" x14ac:dyDescent="0.25">
      <c r="B47" s="60"/>
      <c r="C47" s="67"/>
      <c r="D47" s="55"/>
      <c r="E47" s="60"/>
      <c r="I47" s="60"/>
      <c r="U47" s="60"/>
      <c r="AD47" s="60"/>
      <c r="AE47" s="60"/>
      <c r="AF47" s="60"/>
      <c r="AG47" s="60"/>
      <c r="AH47" s="60"/>
      <c r="AI47" s="60"/>
      <c r="AJ47" s="60"/>
      <c r="AK47" s="60"/>
      <c r="AL47" s="60"/>
      <c r="AM47" s="60"/>
      <c r="AN47" s="60"/>
      <c r="AO47" s="60"/>
      <c r="AP47" s="60"/>
      <c r="AQ47" s="60"/>
      <c r="AR47" s="60"/>
      <c r="AS47" s="60"/>
      <c r="AT47" s="60"/>
      <c r="AU47" s="60"/>
      <c r="AV47" s="60"/>
      <c r="AW47" s="60"/>
    </row>
    <row r="48" spans="2:49" ht="14.25" customHeight="1" x14ac:dyDescent="0.25">
      <c r="B48" s="60"/>
      <c r="C48" s="67"/>
      <c r="D48" s="55"/>
      <c r="E48" s="60"/>
      <c r="I48" s="60"/>
      <c r="U48" s="60"/>
      <c r="AD48" s="60"/>
      <c r="AE48" s="60"/>
      <c r="AF48" s="60"/>
      <c r="AG48" s="60"/>
      <c r="AH48" s="60"/>
      <c r="AI48" s="60"/>
      <c r="AJ48" s="60"/>
      <c r="AK48" s="60"/>
      <c r="AL48" s="60"/>
      <c r="AM48" s="60"/>
      <c r="AN48" s="60"/>
      <c r="AO48" s="60"/>
      <c r="AP48" s="60"/>
      <c r="AQ48" s="60"/>
      <c r="AR48" s="60"/>
      <c r="AS48" s="60"/>
      <c r="AT48" s="60"/>
      <c r="AU48" s="60"/>
      <c r="AV48" s="60"/>
      <c r="AW48" s="60"/>
    </row>
    <row r="49" spans="2:49" ht="14.25" customHeight="1" x14ac:dyDescent="0.25">
      <c r="B49" s="60"/>
      <c r="C49" s="67"/>
      <c r="D49" s="55"/>
      <c r="E49" s="60"/>
      <c r="I49" s="60"/>
      <c r="U49" s="60"/>
      <c r="AD49" s="60"/>
      <c r="AE49" s="60"/>
      <c r="AF49" s="60"/>
      <c r="AG49" s="60"/>
      <c r="AH49" s="60"/>
      <c r="AI49" s="60"/>
      <c r="AJ49" s="60"/>
      <c r="AK49" s="60"/>
      <c r="AL49" s="60"/>
      <c r="AM49" s="60"/>
      <c r="AN49" s="60"/>
      <c r="AO49" s="60"/>
      <c r="AP49" s="60"/>
      <c r="AQ49" s="60"/>
      <c r="AR49" s="60"/>
      <c r="AS49" s="60"/>
      <c r="AT49" s="60"/>
      <c r="AU49" s="60"/>
      <c r="AV49" s="60"/>
      <c r="AW49" s="60"/>
    </row>
    <row r="50" spans="2:49" ht="14.25" customHeight="1" x14ac:dyDescent="0.25">
      <c r="B50" s="60"/>
      <c r="C50" s="67"/>
      <c r="D50" s="55"/>
      <c r="E50" s="60"/>
      <c r="I50" s="60"/>
      <c r="U50" s="60"/>
      <c r="AD50" s="60"/>
      <c r="AE50" s="60"/>
      <c r="AF50" s="60"/>
      <c r="AG50" s="60"/>
      <c r="AH50" s="60"/>
      <c r="AI50" s="60"/>
      <c r="AJ50" s="60"/>
      <c r="AK50" s="60"/>
      <c r="AL50" s="60"/>
      <c r="AM50" s="60"/>
      <c r="AN50" s="60"/>
      <c r="AO50" s="60"/>
      <c r="AP50" s="60"/>
    </row>
    <row r="51" spans="2:49" ht="14.25" customHeight="1" x14ac:dyDescent="0.25">
      <c r="B51" s="60"/>
      <c r="C51" s="67"/>
      <c r="D51" s="55"/>
      <c r="E51" s="60"/>
      <c r="I51" s="60"/>
      <c r="U51" s="60"/>
      <c r="AD51" s="60"/>
      <c r="AE51" s="60"/>
      <c r="AF51" s="60"/>
      <c r="AG51" s="60"/>
      <c r="AH51" s="60"/>
      <c r="AI51" s="60"/>
      <c r="AJ51" s="60"/>
      <c r="AK51" s="60"/>
      <c r="AL51" s="60"/>
      <c r="AM51" s="60"/>
      <c r="AN51" s="60"/>
      <c r="AO51" s="60"/>
      <c r="AP51" s="60"/>
    </row>
    <row r="52" spans="2:49" ht="14.25" customHeight="1" x14ac:dyDescent="0.25">
      <c r="B52" s="60"/>
      <c r="C52" s="67"/>
      <c r="D52" s="55"/>
      <c r="E52" s="60"/>
      <c r="I52" s="60"/>
      <c r="U52" s="60"/>
      <c r="AD52" s="60"/>
      <c r="AE52" s="60"/>
      <c r="AF52" s="60"/>
      <c r="AG52" s="60"/>
      <c r="AH52" s="60"/>
      <c r="AI52" s="60"/>
      <c r="AJ52" s="60"/>
      <c r="AK52" s="60"/>
      <c r="AL52" s="60"/>
      <c r="AM52" s="60"/>
      <c r="AN52" s="60"/>
      <c r="AO52" s="60"/>
      <c r="AP52" s="60"/>
    </row>
    <row r="53" spans="2:49" ht="14.25" customHeight="1" x14ac:dyDescent="0.25">
      <c r="B53" s="60"/>
      <c r="C53" s="67"/>
      <c r="D53" s="55"/>
      <c r="E53" s="60"/>
      <c r="I53" s="60"/>
      <c r="U53" s="60"/>
      <c r="AD53" s="60"/>
      <c r="AE53" s="60"/>
      <c r="AF53" s="60"/>
      <c r="AG53" s="60"/>
      <c r="AH53" s="60"/>
      <c r="AI53" s="60"/>
      <c r="AJ53" s="60"/>
      <c r="AK53" s="60"/>
      <c r="AL53" s="60"/>
      <c r="AM53" s="60"/>
      <c r="AN53" s="60"/>
      <c r="AO53" s="60"/>
      <c r="AP53" s="60"/>
    </row>
    <row r="54" spans="2:49" ht="14.25" customHeight="1" x14ac:dyDescent="0.25">
      <c r="B54" s="60"/>
      <c r="C54" s="67"/>
      <c r="D54" s="55"/>
      <c r="E54" s="60"/>
      <c r="I54" s="60"/>
      <c r="U54" s="60"/>
      <c r="AD54" s="60"/>
      <c r="AE54" s="60"/>
      <c r="AF54" s="60"/>
      <c r="AG54" s="60"/>
      <c r="AH54" s="60"/>
      <c r="AI54" s="60"/>
      <c r="AJ54" s="60"/>
      <c r="AK54" s="60"/>
      <c r="AL54" s="60"/>
      <c r="AM54" s="60"/>
      <c r="AN54" s="60"/>
      <c r="AO54" s="60"/>
      <c r="AP54" s="60"/>
    </row>
    <row r="55" spans="2:49" ht="14.25" customHeight="1" x14ac:dyDescent="0.25">
      <c r="B55" s="60"/>
      <c r="C55" s="67"/>
      <c r="D55" s="55"/>
      <c r="E55" s="60"/>
      <c r="I55" s="60"/>
      <c r="U55" s="60"/>
      <c r="AD55" s="60"/>
      <c r="AE55" s="60"/>
      <c r="AF55" s="60"/>
      <c r="AG55" s="60"/>
      <c r="AH55" s="60"/>
      <c r="AI55" s="60"/>
      <c r="AJ55" s="60"/>
      <c r="AK55" s="60"/>
      <c r="AL55" s="60"/>
      <c r="AM55" s="60"/>
      <c r="AN55" s="60"/>
      <c r="AO55" s="60"/>
      <c r="AP55" s="60"/>
    </row>
    <row r="56" spans="2:49" ht="14.25" customHeight="1" x14ac:dyDescent="0.25">
      <c r="B56" s="60"/>
      <c r="C56" s="67"/>
      <c r="D56" s="55"/>
      <c r="E56" s="60"/>
      <c r="I56" s="60"/>
      <c r="U56" s="60"/>
      <c r="AD56" s="60"/>
      <c r="AE56" s="60"/>
      <c r="AF56" s="60"/>
      <c r="AG56" s="60"/>
      <c r="AH56" s="60"/>
      <c r="AI56" s="60"/>
      <c r="AJ56" s="60"/>
      <c r="AK56" s="60"/>
      <c r="AL56" s="60"/>
      <c r="AM56" s="60"/>
      <c r="AN56" s="60"/>
      <c r="AO56" s="60"/>
      <c r="AP56" s="60"/>
    </row>
    <row r="57" spans="2:49" ht="14.25" customHeight="1" x14ac:dyDescent="0.25">
      <c r="B57" s="60"/>
      <c r="C57" s="67"/>
      <c r="D57" s="55"/>
      <c r="E57" s="60"/>
      <c r="I57" s="60"/>
      <c r="U57" s="60"/>
      <c r="AD57" s="60"/>
      <c r="AE57" s="60"/>
      <c r="AF57" s="60"/>
      <c r="AG57" s="60"/>
      <c r="AH57" s="60"/>
      <c r="AI57" s="60"/>
      <c r="AJ57" s="60"/>
      <c r="AK57" s="60"/>
      <c r="AL57" s="60"/>
      <c r="AM57" s="60"/>
      <c r="AN57" s="60"/>
      <c r="AO57" s="60"/>
      <c r="AP57" s="60"/>
    </row>
    <row r="58" spans="2:49" ht="14.25" customHeight="1" x14ac:dyDescent="0.25">
      <c r="B58" s="60"/>
      <c r="C58" s="67"/>
      <c r="D58" s="55"/>
      <c r="E58" s="60"/>
      <c r="I58" s="60"/>
      <c r="U58" s="60"/>
      <c r="AD58" s="60"/>
      <c r="AE58" s="60"/>
      <c r="AF58" s="60"/>
      <c r="AG58" s="60"/>
      <c r="AH58" s="60"/>
      <c r="AI58" s="60"/>
      <c r="AJ58" s="60"/>
      <c r="AK58" s="60"/>
      <c r="AL58" s="60"/>
      <c r="AM58" s="60"/>
      <c r="AN58" s="60"/>
      <c r="AO58" s="60"/>
      <c r="AP58" s="60"/>
    </row>
    <row r="59" spans="2:49" ht="14.25" customHeight="1" x14ac:dyDescent="0.25">
      <c r="B59" s="60"/>
      <c r="C59" s="67"/>
      <c r="D59" s="55"/>
      <c r="E59" s="60"/>
      <c r="I59" s="60"/>
      <c r="U59" s="60"/>
      <c r="AD59" s="60"/>
      <c r="AE59" s="60"/>
      <c r="AF59" s="60"/>
      <c r="AG59" s="60"/>
      <c r="AH59" s="60"/>
      <c r="AI59" s="60"/>
      <c r="AJ59" s="60"/>
      <c r="AK59" s="60"/>
      <c r="AL59" s="60"/>
      <c r="AM59" s="60"/>
      <c r="AN59" s="60"/>
      <c r="AO59" s="60"/>
      <c r="AP59" s="60"/>
    </row>
    <row r="60" spans="2:49" ht="14.25" customHeight="1" x14ac:dyDescent="0.25">
      <c r="B60" s="60"/>
      <c r="C60" s="67"/>
      <c r="D60" s="55"/>
      <c r="E60" s="60"/>
      <c r="I60" s="60"/>
      <c r="U60" s="60"/>
      <c r="AD60" s="60"/>
      <c r="AE60" s="60"/>
      <c r="AF60" s="60"/>
      <c r="AG60" s="60"/>
      <c r="AH60" s="60"/>
      <c r="AI60" s="60"/>
      <c r="AJ60" s="60"/>
      <c r="AK60" s="60"/>
      <c r="AL60" s="60"/>
      <c r="AM60" s="60"/>
      <c r="AN60" s="60"/>
      <c r="AO60" s="60"/>
      <c r="AP60" s="60"/>
    </row>
    <row r="61" spans="2:49" ht="14.25" customHeight="1" x14ac:dyDescent="0.25">
      <c r="B61" s="60"/>
      <c r="C61" s="67"/>
      <c r="D61" s="55"/>
      <c r="E61" s="60"/>
      <c r="I61" s="60"/>
      <c r="U61" s="60"/>
      <c r="AD61" s="60"/>
      <c r="AE61" s="60"/>
      <c r="AF61" s="60"/>
      <c r="AG61" s="60"/>
      <c r="AH61" s="60"/>
      <c r="AI61" s="60"/>
      <c r="AJ61" s="60"/>
      <c r="AK61" s="60"/>
      <c r="AL61" s="60"/>
      <c r="AM61" s="60"/>
      <c r="AN61" s="60"/>
      <c r="AO61" s="60"/>
      <c r="AP61" s="60"/>
    </row>
    <row r="62" spans="2:49" ht="14.25" customHeight="1" x14ac:dyDescent="0.25">
      <c r="B62" s="60"/>
      <c r="C62" s="67"/>
      <c r="D62" s="55"/>
      <c r="E62" s="60"/>
      <c r="I62" s="60"/>
      <c r="U62" s="60"/>
      <c r="AD62" s="60"/>
      <c r="AE62" s="60"/>
      <c r="AF62" s="60"/>
      <c r="AG62" s="60"/>
      <c r="AH62" s="60"/>
      <c r="AI62" s="60"/>
      <c r="AJ62" s="60"/>
      <c r="AK62" s="60"/>
      <c r="AL62" s="60"/>
      <c r="AM62" s="60"/>
      <c r="AN62" s="60"/>
      <c r="AO62" s="60"/>
      <c r="AP62" s="60"/>
    </row>
    <row r="63" spans="2:49" ht="14.25" customHeight="1" x14ac:dyDescent="0.25">
      <c r="B63" s="60"/>
      <c r="C63" s="67"/>
      <c r="D63" s="55"/>
      <c r="E63" s="60"/>
      <c r="I63" s="60"/>
      <c r="U63" s="60"/>
      <c r="AD63" s="60"/>
      <c r="AE63" s="60"/>
      <c r="AF63" s="60"/>
      <c r="AG63" s="60"/>
      <c r="AH63" s="60"/>
      <c r="AI63" s="60"/>
      <c r="AJ63" s="60"/>
      <c r="AK63" s="60"/>
      <c r="AL63" s="60"/>
      <c r="AM63" s="60"/>
      <c r="AN63" s="60"/>
      <c r="AO63" s="60"/>
      <c r="AP63" s="60"/>
    </row>
    <row r="64" spans="2:49" ht="14.25" customHeight="1" x14ac:dyDescent="0.25">
      <c r="B64" s="60"/>
      <c r="C64" s="67"/>
      <c r="D64" s="55"/>
      <c r="E64" s="60"/>
      <c r="I64" s="60"/>
      <c r="U64" s="60"/>
      <c r="AD64" s="60"/>
      <c r="AE64" s="60"/>
      <c r="AF64" s="60"/>
      <c r="AG64" s="60"/>
      <c r="AH64" s="60"/>
      <c r="AI64" s="60"/>
      <c r="AJ64" s="60"/>
      <c r="AK64" s="60"/>
      <c r="AL64" s="60"/>
      <c r="AM64" s="60"/>
      <c r="AN64" s="60"/>
      <c r="AO64" s="60"/>
      <c r="AP64" s="60"/>
    </row>
    <row r="65" spans="2:42" ht="14.25" customHeight="1" x14ac:dyDescent="0.25">
      <c r="B65" s="60"/>
      <c r="C65" s="67"/>
      <c r="D65" s="55"/>
      <c r="E65" s="60"/>
      <c r="I65" s="60"/>
      <c r="U65" s="60"/>
      <c r="AD65" s="60"/>
      <c r="AE65" s="60"/>
      <c r="AF65" s="60"/>
      <c r="AG65" s="60"/>
      <c r="AH65" s="60"/>
      <c r="AI65" s="60"/>
      <c r="AJ65" s="60"/>
      <c r="AK65" s="60"/>
      <c r="AL65" s="60"/>
      <c r="AM65" s="60"/>
      <c r="AN65" s="60"/>
      <c r="AO65" s="60"/>
      <c r="AP65" s="60"/>
    </row>
    <row r="66" spans="2:42" ht="14.25" customHeight="1" x14ac:dyDescent="0.25">
      <c r="B66" s="60"/>
      <c r="C66" s="67"/>
      <c r="D66" s="55"/>
      <c r="E66" s="60"/>
      <c r="I66" s="60"/>
      <c r="U66" s="60"/>
      <c r="AD66" s="60"/>
      <c r="AE66" s="60"/>
      <c r="AF66" s="60"/>
      <c r="AG66" s="60"/>
      <c r="AH66" s="60"/>
      <c r="AI66" s="60"/>
      <c r="AJ66" s="60"/>
      <c r="AK66" s="60"/>
      <c r="AL66" s="60"/>
      <c r="AM66" s="60"/>
      <c r="AN66" s="60"/>
      <c r="AO66" s="60"/>
      <c r="AP66" s="60"/>
    </row>
    <row r="67" spans="2:42" ht="14.25" customHeight="1" x14ac:dyDescent="0.25">
      <c r="B67" s="60"/>
      <c r="C67" s="67"/>
      <c r="D67" s="55"/>
      <c r="E67" s="60"/>
      <c r="I67" s="60"/>
      <c r="U67" s="60"/>
      <c r="AD67" s="60"/>
      <c r="AE67" s="60"/>
      <c r="AF67" s="60"/>
      <c r="AG67" s="60"/>
      <c r="AH67" s="60"/>
      <c r="AI67" s="60"/>
      <c r="AJ67" s="60"/>
      <c r="AK67" s="60"/>
      <c r="AL67" s="60"/>
      <c r="AM67" s="60"/>
      <c r="AN67" s="60"/>
      <c r="AO67" s="60"/>
      <c r="AP67" s="60"/>
    </row>
    <row r="68" spans="2:42" ht="14.25" customHeight="1" x14ac:dyDescent="0.25">
      <c r="B68" s="60"/>
      <c r="C68" s="67"/>
      <c r="D68" s="55"/>
      <c r="E68" s="60"/>
      <c r="I68" s="60"/>
      <c r="U68" s="60"/>
      <c r="AD68" s="60"/>
      <c r="AE68" s="60"/>
      <c r="AF68" s="60"/>
      <c r="AG68" s="60"/>
      <c r="AH68" s="60"/>
      <c r="AI68" s="60"/>
      <c r="AJ68" s="60"/>
      <c r="AK68" s="60"/>
      <c r="AL68" s="60"/>
      <c r="AM68" s="60"/>
      <c r="AN68" s="60"/>
      <c r="AO68" s="60"/>
      <c r="AP68" s="60"/>
    </row>
    <row r="69" spans="2:42" ht="14.25" customHeight="1" x14ac:dyDescent="0.25">
      <c r="B69" s="60"/>
      <c r="C69" s="67"/>
      <c r="D69" s="55"/>
      <c r="E69" s="60"/>
      <c r="I69" s="60"/>
      <c r="U69" s="60"/>
      <c r="AD69" s="60"/>
      <c r="AE69" s="60"/>
      <c r="AF69" s="60"/>
      <c r="AG69" s="60"/>
      <c r="AH69" s="60"/>
      <c r="AI69" s="60"/>
      <c r="AJ69" s="60"/>
      <c r="AK69" s="60"/>
      <c r="AL69" s="60"/>
      <c r="AM69" s="60"/>
      <c r="AN69" s="60"/>
      <c r="AO69" s="60"/>
      <c r="AP69" s="60"/>
    </row>
    <row r="70" spans="2:42" ht="14.25" customHeight="1" x14ac:dyDescent="0.25">
      <c r="B70" s="60"/>
      <c r="C70" s="67"/>
      <c r="D70" s="55"/>
      <c r="E70" s="60"/>
      <c r="I70" s="60"/>
      <c r="U70" s="60"/>
      <c r="AD70" s="60"/>
      <c r="AE70" s="60"/>
      <c r="AF70" s="60"/>
      <c r="AG70" s="60"/>
      <c r="AH70" s="60"/>
      <c r="AI70" s="60"/>
      <c r="AJ70" s="60"/>
      <c r="AK70" s="60"/>
      <c r="AL70" s="60"/>
      <c r="AM70" s="60"/>
      <c r="AN70" s="60"/>
      <c r="AO70" s="60"/>
      <c r="AP70" s="60"/>
    </row>
    <row r="71" spans="2:42" ht="14.25" customHeight="1" x14ac:dyDescent="0.25">
      <c r="B71" s="60"/>
      <c r="C71" s="67"/>
      <c r="D71" s="55"/>
      <c r="E71" s="60"/>
      <c r="I71" s="60"/>
      <c r="U71" s="60"/>
      <c r="AD71" s="60"/>
      <c r="AE71" s="60"/>
      <c r="AF71" s="60"/>
      <c r="AG71" s="60"/>
      <c r="AH71" s="60"/>
      <c r="AI71" s="60"/>
      <c r="AJ71" s="60"/>
      <c r="AK71" s="60"/>
      <c r="AL71" s="60"/>
      <c r="AM71" s="60"/>
      <c r="AN71" s="60"/>
      <c r="AO71" s="60"/>
      <c r="AP71" s="60"/>
    </row>
    <row r="72" spans="2:42" ht="14.25" customHeight="1" x14ac:dyDescent="0.25">
      <c r="B72" s="60"/>
      <c r="C72" s="67"/>
      <c r="D72" s="55"/>
      <c r="E72" s="60"/>
      <c r="I72" s="60"/>
      <c r="U72" s="60"/>
      <c r="AD72" s="60"/>
      <c r="AE72" s="60"/>
      <c r="AF72" s="60"/>
      <c r="AG72" s="60"/>
      <c r="AH72" s="60"/>
      <c r="AI72" s="60"/>
      <c r="AJ72" s="60"/>
      <c r="AK72" s="60"/>
      <c r="AL72" s="60"/>
      <c r="AM72" s="60"/>
      <c r="AN72" s="60"/>
      <c r="AO72" s="60"/>
      <c r="AP72" s="60"/>
    </row>
    <row r="73" spans="2:42" ht="14.25" customHeight="1" x14ac:dyDescent="0.25">
      <c r="B73" s="60"/>
      <c r="C73" s="67"/>
      <c r="D73" s="55"/>
      <c r="E73" s="60"/>
      <c r="I73" s="60"/>
      <c r="U73" s="60"/>
      <c r="AD73" s="60"/>
      <c r="AE73" s="60"/>
      <c r="AF73" s="60"/>
      <c r="AG73" s="60"/>
      <c r="AH73" s="60"/>
      <c r="AI73" s="60"/>
      <c r="AJ73" s="60"/>
      <c r="AK73" s="60"/>
      <c r="AL73" s="60"/>
      <c r="AM73" s="60"/>
      <c r="AN73" s="60"/>
      <c r="AO73" s="60"/>
      <c r="AP73" s="60"/>
    </row>
    <row r="74" spans="2:42" ht="14.25" customHeight="1" x14ac:dyDescent="0.25">
      <c r="B74" s="60"/>
      <c r="C74" s="67"/>
      <c r="D74" s="55"/>
      <c r="E74" s="60"/>
      <c r="I74" s="60"/>
      <c r="U74" s="60"/>
      <c r="AD74" s="60"/>
      <c r="AE74" s="60"/>
      <c r="AF74" s="60"/>
      <c r="AG74" s="60"/>
      <c r="AH74" s="60"/>
      <c r="AI74" s="60"/>
      <c r="AJ74" s="60"/>
      <c r="AK74" s="60"/>
      <c r="AL74" s="60"/>
      <c r="AM74" s="60"/>
      <c r="AN74" s="60"/>
      <c r="AO74" s="60"/>
      <c r="AP74" s="60"/>
    </row>
    <row r="75" spans="2:42" ht="14.25" customHeight="1" x14ac:dyDescent="0.25">
      <c r="B75" s="60"/>
      <c r="C75" s="67"/>
      <c r="D75" s="55"/>
      <c r="E75" s="60"/>
      <c r="I75" s="60"/>
      <c r="U75" s="60"/>
      <c r="AD75" s="60"/>
      <c r="AE75" s="60"/>
      <c r="AF75" s="60"/>
      <c r="AG75" s="60"/>
      <c r="AH75" s="60"/>
      <c r="AI75" s="60"/>
      <c r="AJ75" s="60"/>
      <c r="AK75" s="60"/>
      <c r="AL75" s="60"/>
      <c r="AM75" s="60"/>
      <c r="AN75" s="60"/>
      <c r="AO75" s="60"/>
      <c r="AP75" s="60"/>
    </row>
    <row r="76" spans="2:42" x14ac:dyDescent="0.25">
      <c r="B76" s="60"/>
      <c r="C76" s="67"/>
      <c r="D76" s="55"/>
      <c r="E76" s="60"/>
      <c r="I76" s="60"/>
      <c r="U76" s="60"/>
      <c r="AD76" s="60"/>
      <c r="AE76" s="60"/>
      <c r="AF76" s="60"/>
      <c r="AG76" s="60"/>
      <c r="AH76" s="60"/>
      <c r="AI76" s="60"/>
      <c r="AJ76" s="60"/>
      <c r="AK76" s="60"/>
      <c r="AL76" s="60"/>
      <c r="AM76" s="60"/>
      <c r="AN76" s="60"/>
      <c r="AO76" s="60"/>
      <c r="AP76" s="60"/>
    </row>
    <row r="77" spans="2:42" x14ac:dyDescent="0.25">
      <c r="B77" s="60"/>
      <c r="C77" s="67"/>
      <c r="D77" s="55"/>
      <c r="E77" s="60"/>
      <c r="I77" s="60"/>
      <c r="U77" s="60"/>
      <c r="AD77" s="60"/>
      <c r="AE77" s="60"/>
      <c r="AF77" s="60"/>
      <c r="AG77" s="60"/>
      <c r="AH77" s="60"/>
      <c r="AI77" s="60"/>
      <c r="AJ77" s="60"/>
      <c r="AK77" s="60"/>
      <c r="AL77" s="60"/>
      <c r="AM77" s="60"/>
      <c r="AN77" s="60"/>
      <c r="AO77" s="60"/>
      <c r="AP77" s="60"/>
    </row>
    <row r="78" spans="2:42" x14ac:dyDescent="0.25">
      <c r="B78" s="60"/>
      <c r="C78" s="67"/>
      <c r="D78" s="55"/>
      <c r="E78" s="60"/>
      <c r="I78" s="60"/>
      <c r="U78" s="60"/>
      <c r="AD78" s="60"/>
      <c r="AE78" s="60"/>
      <c r="AF78" s="60"/>
      <c r="AG78" s="60"/>
      <c r="AH78" s="60"/>
      <c r="AI78" s="60"/>
      <c r="AJ78" s="60"/>
      <c r="AK78" s="60"/>
      <c r="AL78" s="60"/>
      <c r="AM78" s="60"/>
      <c r="AN78" s="60"/>
      <c r="AO78" s="60"/>
      <c r="AP78" s="60"/>
    </row>
    <row r="79" spans="2:42" x14ac:dyDescent="0.25">
      <c r="B79" s="60"/>
      <c r="C79" s="67"/>
      <c r="D79" s="55"/>
      <c r="E79" s="60"/>
      <c r="I79" s="60"/>
      <c r="U79" s="60"/>
      <c r="AD79" s="60"/>
      <c r="AE79" s="60"/>
      <c r="AF79" s="60"/>
      <c r="AG79" s="60"/>
      <c r="AH79" s="60"/>
      <c r="AI79" s="60"/>
      <c r="AJ79" s="60"/>
      <c r="AK79" s="60"/>
      <c r="AL79" s="60"/>
      <c r="AM79" s="60"/>
      <c r="AN79" s="60"/>
      <c r="AO79" s="60"/>
      <c r="AP79" s="60"/>
    </row>
    <row r="80" spans="2:42" x14ac:dyDescent="0.25">
      <c r="B80" s="60"/>
      <c r="C80" s="67"/>
      <c r="D80" s="55"/>
      <c r="E80" s="60"/>
      <c r="I80" s="60"/>
      <c r="U80" s="60"/>
      <c r="AD80" s="60"/>
      <c r="AE80" s="60"/>
      <c r="AF80" s="60"/>
      <c r="AG80" s="60"/>
      <c r="AH80" s="60"/>
      <c r="AI80" s="60"/>
      <c r="AJ80" s="60"/>
      <c r="AK80" s="60"/>
      <c r="AL80" s="60"/>
      <c r="AM80" s="60"/>
      <c r="AN80" s="60"/>
      <c r="AO80" s="60"/>
      <c r="AP80" s="60"/>
    </row>
    <row r="81" spans="2:42" x14ac:dyDescent="0.25">
      <c r="B81" s="60"/>
      <c r="C81" s="67"/>
      <c r="D81" s="55"/>
      <c r="E81" s="60"/>
      <c r="I81" s="60"/>
      <c r="U81" s="60"/>
      <c r="AD81" s="60"/>
      <c r="AE81" s="60"/>
      <c r="AF81" s="60"/>
      <c r="AG81" s="60"/>
      <c r="AH81" s="60"/>
      <c r="AI81" s="60"/>
      <c r="AJ81" s="60"/>
      <c r="AK81" s="60"/>
      <c r="AL81" s="60"/>
      <c r="AM81" s="60"/>
      <c r="AN81" s="60"/>
      <c r="AO81" s="60"/>
      <c r="AP81" s="60"/>
    </row>
    <row r="82" spans="2:42" x14ac:dyDescent="0.25">
      <c r="B82" s="60"/>
      <c r="C82" s="67"/>
      <c r="D82" s="55"/>
      <c r="E82" s="60"/>
      <c r="I82" s="60"/>
      <c r="U82" s="60"/>
      <c r="AD82" s="60"/>
      <c r="AE82" s="60"/>
      <c r="AF82" s="60"/>
      <c r="AG82" s="60"/>
      <c r="AH82" s="60"/>
      <c r="AI82" s="60"/>
      <c r="AJ82" s="60"/>
      <c r="AK82" s="60"/>
      <c r="AL82" s="60"/>
      <c r="AM82" s="60"/>
      <c r="AN82" s="60"/>
      <c r="AO82" s="60"/>
      <c r="AP82" s="60"/>
    </row>
    <row r="83" spans="2:42" x14ac:dyDescent="0.25">
      <c r="B83" s="60"/>
      <c r="C83" s="67"/>
      <c r="D83" s="55"/>
      <c r="E83" s="60"/>
      <c r="I83" s="60"/>
      <c r="U83" s="60"/>
      <c r="AD83" s="60"/>
      <c r="AE83" s="60"/>
      <c r="AF83" s="60"/>
      <c r="AG83" s="60"/>
      <c r="AH83" s="60"/>
      <c r="AI83" s="60"/>
      <c r="AJ83" s="60"/>
      <c r="AK83" s="60"/>
      <c r="AL83" s="60"/>
      <c r="AM83" s="60"/>
      <c r="AN83" s="60"/>
      <c r="AO83" s="60"/>
      <c r="AP83" s="60"/>
    </row>
    <row r="84" spans="2:42" x14ac:dyDescent="0.25">
      <c r="B84" s="60"/>
      <c r="C84" s="67"/>
      <c r="D84" s="55"/>
      <c r="E84" s="60"/>
      <c r="I84" s="60"/>
      <c r="U84" s="60"/>
      <c r="AD84" s="60"/>
      <c r="AE84" s="60"/>
      <c r="AF84" s="60"/>
      <c r="AG84" s="60"/>
      <c r="AH84" s="60"/>
      <c r="AI84" s="60"/>
      <c r="AJ84" s="60"/>
      <c r="AK84" s="60"/>
      <c r="AL84" s="60"/>
      <c r="AM84" s="60"/>
      <c r="AN84" s="60"/>
      <c r="AO84" s="60"/>
      <c r="AP84" s="60"/>
    </row>
    <row r="85" spans="2:42" x14ac:dyDescent="0.25">
      <c r="B85" s="60"/>
      <c r="C85" s="67"/>
      <c r="D85" s="55"/>
      <c r="E85" s="60"/>
      <c r="I85" s="60"/>
      <c r="U85" s="60"/>
      <c r="AD85" s="60"/>
      <c r="AE85" s="60"/>
      <c r="AF85" s="60"/>
      <c r="AG85" s="60"/>
      <c r="AH85" s="60"/>
      <c r="AI85" s="60"/>
      <c r="AJ85" s="60"/>
      <c r="AK85" s="60"/>
      <c r="AL85" s="60"/>
      <c r="AM85" s="60"/>
      <c r="AN85" s="60"/>
      <c r="AO85" s="60"/>
      <c r="AP85" s="60"/>
    </row>
    <row r="86" spans="2:42" x14ac:dyDescent="0.25">
      <c r="B86" s="60"/>
      <c r="C86" s="67"/>
      <c r="D86" s="55"/>
      <c r="E86" s="60"/>
      <c r="I86" s="60"/>
      <c r="U86" s="60"/>
      <c r="AD86" s="60"/>
      <c r="AE86" s="60"/>
      <c r="AF86" s="60"/>
      <c r="AG86" s="60"/>
      <c r="AH86" s="60"/>
      <c r="AI86" s="60"/>
      <c r="AJ86" s="60"/>
      <c r="AK86" s="60"/>
      <c r="AL86" s="60"/>
      <c r="AM86" s="60"/>
      <c r="AN86" s="60"/>
      <c r="AO86" s="60"/>
      <c r="AP86" s="60"/>
    </row>
    <row r="87" spans="2:42" x14ac:dyDescent="0.25">
      <c r="B87" s="60"/>
      <c r="C87" s="67"/>
      <c r="D87" s="55"/>
      <c r="E87" s="60"/>
      <c r="I87" s="60"/>
      <c r="U87" s="60"/>
      <c r="AD87" s="60"/>
      <c r="AE87" s="60"/>
      <c r="AF87" s="60"/>
      <c r="AG87" s="60"/>
      <c r="AH87" s="60"/>
      <c r="AI87" s="60"/>
      <c r="AJ87" s="60"/>
      <c r="AK87" s="60"/>
      <c r="AL87" s="60"/>
      <c r="AM87" s="60"/>
      <c r="AN87" s="60"/>
      <c r="AO87" s="60"/>
      <c r="AP87" s="60"/>
    </row>
    <row r="88" spans="2:42" x14ac:dyDescent="0.25">
      <c r="B88" s="60"/>
      <c r="C88" s="67"/>
      <c r="D88" s="55"/>
      <c r="E88" s="60"/>
      <c r="I88" s="60"/>
      <c r="U88" s="60"/>
      <c r="AD88" s="60"/>
      <c r="AE88" s="60"/>
      <c r="AF88" s="60"/>
      <c r="AG88" s="60"/>
      <c r="AH88" s="60"/>
      <c r="AI88" s="60"/>
      <c r="AJ88" s="60"/>
      <c r="AK88" s="60"/>
      <c r="AL88" s="60"/>
      <c r="AM88" s="60"/>
      <c r="AN88" s="60"/>
      <c r="AO88" s="60"/>
      <c r="AP88" s="60"/>
    </row>
    <row r="89" spans="2:42" x14ac:dyDescent="0.25">
      <c r="B89" s="60"/>
      <c r="C89" s="67"/>
      <c r="D89" s="55"/>
      <c r="E89" s="60"/>
      <c r="I89" s="60"/>
      <c r="U89" s="60"/>
      <c r="AD89" s="60"/>
      <c r="AE89" s="60"/>
      <c r="AF89" s="60"/>
      <c r="AG89" s="60"/>
      <c r="AH89" s="60"/>
      <c r="AI89" s="60"/>
      <c r="AJ89" s="60"/>
      <c r="AK89" s="60"/>
      <c r="AL89" s="60"/>
      <c r="AM89" s="60"/>
      <c r="AN89" s="60"/>
      <c r="AO89" s="60"/>
      <c r="AP89" s="60"/>
    </row>
    <row r="90" spans="2:42" x14ac:dyDescent="0.25">
      <c r="B90" s="60"/>
      <c r="C90" s="67"/>
      <c r="D90" s="55"/>
      <c r="E90" s="60"/>
      <c r="I90" s="60"/>
      <c r="U90" s="60"/>
      <c r="AD90" s="60"/>
      <c r="AE90" s="60"/>
      <c r="AF90" s="60"/>
      <c r="AG90" s="60"/>
      <c r="AH90" s="60"/>
      <c r="AI90" s="60"/>
      <c r="AJ90" s="60"/>
      <c r="AK90" s="60"/>
      <c r="AL90" s="60"/>
      <c r="AM90" s="60"/>
      <c r="AN90" s="60"/>
      <c r="AO90" s="60"/>
      <c r="AP90" s="60"/>
    </row>
    <row r="91" spans="2:42" x14ac:dyDescent="0.25">
      <c r="B91" s="60"/>
      <c r="C91" s="67"/>
      <c r="D91" s="55"/>
      <c r="E91" s="60"/>
      <c r="I91" s="60"/>
      <c r="U91" s="60"/>
      <c r="AD91" s="60"/>
      <c r="AE91" s="60"/>
      <c r="AF91" s="60"/>
      <c r="AG91" s="60"/>
      <c r="AH91" s="60"/>
      <c r="AI91" s="60"/>
      <c r="AJ91" s="60"/>
      <c r="AK91" s="60"/>
      <c r="AL91" s="60"/>
      <c r="AM91" s="60"/>
      <c r="AN91" s="60"/>
      <c r="AO91" s="60"/>
      <c r="AP91" s="60"/>
    </row>
    <row r="92" spans="2:42" x14ac:dyDescent="0.25">
      <c r="B92" s="60"/>
      <c r="C92" s="67"/>
      <c r="D92" s="55"/>
      <c r="E92" s="60"/>
      <c r="I92" s="60"/>
      <c r="U92" s="60"/>
      <c r="AD92" s="60"/>
      <c r="AE92" s="60"/>
      <c r="AF92" s="60"/>
      <c r="AG92" s="60"/>
      <c r="AH92" s="60"/>
      <c r="AI92" s="60"/>
      <c r="AJ92" s="60"/>
      <c r="AK92" s="60"/>
      <c r="AL92" s="60"/>
      <c r="AM92" s="60"/>
      <c r="AN92" s="60"/>
      <c r="AO92" s="60"/>
      <c r="AP92" s="60"/>
    </row>
    <row r="93" spans="2:42" x14ac:dyDescent="0.25">
      <c r="B93" s="60"/>
      <c r="C93" s="67"/>
      <c r="D93" s="55"/>
      <c r="E93" s="60"/>
      <c r="I93" s="60"/>
      <c r="U93" s="60"/>
      <c r="AD93" s="60"/>
      <c r="AE93" s="60"/>
      <c r="AF93" s="60"/>
      <c r="AG93" s="60"/>
      <c r="AH93" s="60"/>
      <c r="AI93" s="60"/>
      <c r="AJ93" s="60"/>
      <c r="AK93" s="60"/>
      <c r="AL93" s="60"/>
      <c r="AM93" s="60"/>
      <c r="AN93" s="60"/>
      <c r="AO93" s="60"/>
      <c r="AP93" s="60"/>
    </row>
    <row r="94" spans="2:42" x14ac:dyDescent="0.25">
      <c r="B94" s="60"/>
      <c r="C94" s="67"/>
      <c r="D94" s="55"/>
      <c r="E94" s="60"/>
      <c r="I94" s="60"/>
      <c r="U94" s="60"/>
      <c r="AD94" s="60"/>
      <c r="AE94" s="60"/>
      <c r="AF94" s="60"/>
      <c r="AG94" s="60"/>
      <c r="AH94" s="60"/>
      <c r="AI94" s="60"/>
      <c r="AJ94" s="60"/>
      <c r="AK94" s="60"/>
      <c r="AL94" s="60"/>
      <c r="AM94" s="60"/>
      <c r="AN94" s="60"/>
      <c r="AO94" s="60"/>
      <c r="AP94" s="60"/>
    </row>
    <row r="95" spans="2:42" x14ac:dyDescent="0.25">
      <c r="B95" s="60"/>
      <c r="C95" s="67"/>
      <c r="D95" s="55"/>
      <c r="E95" s="60"/>
      <c r="I95" s="60"/>
      <c r="U95" s="60"/>
      <c r="AD95" s="60"/>
      <c r="AE95" s="60"/>
      <c r="AF95" s="60"/>
      <c r="AG95" s="60"/>
      <c r="AH95" s="60"/>
      <c r="AI95" s="60"/>
      <c r="AJ95" s="60"/>
      <c r="AK95" s="60"/>
      <c r="AL95" s="60"/>
      <c r="AM95" s="60"/>
      <c r="AN95" s="60"/>
      <c r="AO95" s="60"/>
      <c r="AP95" s="60"/>
    </row>
    <row r="96" spans="2:42" x14ac:dyDescent="0.25">
      <c r="B96" s="60"/>
      <c r="C96" s="67"/>
      <c r="D96" s="55"/>
      <c r="E96" s="60"/>
      <c r="I96" s="60"/>
      <c r="U96" s="60"/>
      <c r="AD96" s="60"/>
      <c r="AE96" s="60"/>
      <c r="AF96" s="60"/>
      <c r="AG96" s="60"/>
      <c r="AH96" s="60"/>
      <c r="AI96" s="60"/>
      <c r="AJ96" s="60"/>
      <c r="AK96" s="60"/>
      <c r="AL96" s="60"/>
      <c r="AM96" s="60"/>
      <c r="AN96" s="60"/>
      <c r="AO96" s="60"/>
      <c r="AP96" s="60"/>
    </row>
    <row r="97" spans="2:42" x14ac:dyDescent="0.25">
      <c r="B97" s="60"/>
      <c r="C97" s="67"/>
      <c r="D97" s="55"/>
      <c r="E97" s="60"/>
      <c r="I97" s="60"/>
      <c r="U97" s="60"/>
      <c r="AD97" s="60"/>
      <c r="AE97" s="60"/>
      <c r="AF97" s="60"/>
      <c r="AG97" s="60"/>
      <c r="AH97" s="60"/>
      <c r="AI97" s="60"/>
      <c r="AJ97" s="60"/>
      <c r="AK97" s="60"/>
      <c r="AL97" s="60"/>
      <c r="AM97" s="60"/>
      <c r="AN97" s="60"/>
      <c r="AO97" s="60"/>
      <c r="AP97" s="60"/>
    </row>
    <row r="98" spans="2:42" x14ac:dyDescent="0.25">
      <c r="B98" s="60"/>
      <c r="C98" s="67"/>
      <c r="D98" s="55"/>
      <c r="E98" s="60"/>
      <c r="I98" s="60"/>
      <c r="U98" s="60"/>
      <c r="AD98" s="60"/>
      <c r="AE98" s="60"/>
      <c r="AF98" s="60"/>
      <c r="AG98" s="60"/>
      <c r="AH98" s="60"/>
      <c r="AI98" s="60"/>
      <c r="AJ98" s="60"/>
      <c r="AK98" s="60"/>
      <c r="AL98" s="60"/>
      <c r="AM98" s="60"/>
      <c r="AN98" s="60"/>
      <c r="AO98" s="60"/>
      <c r="AP98" s="60"/>
    </row>
    <row r="99" spans="2:42" x14ac:dyDescent="0.25">
      <c r="B99" s="60"/>
      <c r="C99" s="67"/>
      <c r="D99" s="55"/>
      <c r="E99" s="60"/>
      <c r="I99" s="60"/>
      <c r="U99" s="60"/>
      <c r="AD99" s="60"/>
      <c r="AE99" s="60"/>
      <c r="AF99" s="60"/>
      <c r="AG99" s="60"/>
      <c r="AH99" s="60"/>
      <c r="AI99" s="60"/>
      <c r="AJ99" s="60"/>
      <c r="AK99" s="60"/>
      <c r="AL99" s="60"/>
      <c r="AM99" s="60"/>
      <c r="AN99" s="60"/>
      <c r="AO99" s="60"/>
      <c r="AP99" s="60"/>
    </row>
    <row r="100" spans="2:42" x14ac:dyDescent="0.25">
      <c r="B100" s="60"/>
      <c r="C100" s="67"/>
      <c r="D100" s="55"/>
      <c r="E100" s="60"/>
      <c r="I100" s="60"/>
      <c r="U100" s="60"/>
      <c r="AD100" s="60"/>
      <c r="AE100" s="60"/>
      <c r="AF100" s="60"/>
      <c r="AG100" s="60"/>
      <c r="AH100" s="60"/>
      <c r="AI100" s="60"/>
      <c r="AJ100" s="60"/>
      <c r="AK100" s="60"/>
      <c r="AL100" s="60"/>
      <c r="AM100" s="60"/>
      <c r="AN100" s="60"/>
      <c r="AO100" s="60"/>
      <c r="AP100" s="60"/>
    </row>
    <row r="101" spans="2:42" x14ac:dyDescent="0.25">
      <c r="B101" s="60"/>
      <c r="C101" s="67"/>
      <c r="D101" s="55"/>
      <c r="E101" s="60"/>
      <c r="I101" s="60"/>
      <c r="U101" s="60"/>
      <c r="AD101" s="60"/>
      <c r="AE101" s="60"/>
      <c r="AF101" s="60"/>
      <c r="AG101" s="60"/>
      <c r="AH101" s="60"/>
      <c r="AI101" s="60"/>
      <c r="AJ101" s="60"/>
      <c r="AK101" s="60"/>
      <c r="AL101" s="60"/>
      <c r="AM101" s="60"/>
      <c r="AN101" s="60"/>
      <c r="AO101" s="60"/>
      <c r="AP101" s="60"/>
    </row>
    <row r="102" spans="2:42" x14ac:dyDescent="0.25">
      <c r="B102" s="60"/>
      <c r="C102" s="67"/>
      <c r="D102" s="55"/>
      <c r="E102" s="60"/>
      <c r="I102" s="60"/>
      <c r="U102" s="60"/>
      <c r="AD102" s="60"/>
      <c r="AE102" s="60"/>
      <c r="AF102" s="60"/>
      <c r="AG102" s="60"/>
      <c r="AH102" s="60"/>
      <c r="AI102" s="60"/>
      <c r="AJ102" s="60"/>
      <c r="AK102" s="60"/>
      <c r="AL102" s="60"/>
      <c r="AM102" s="60"/>
      <c r="AN102" s="60"/>
      <c r="AO102" s="60"/>
      <c r="AP102" s="60"/>
    </row>
    <row r="103" spans="2:42" x14ac:dyDescent="0.25">
      <c r="B103" s="60"/>
      <c r="C103" s="67"/>
      <c r="D103" s="55"/>
      <c r="E103" s="60"/>
      <c r="I103" s="60"/>
      <c r="U103" s="60"/>
      <c r="AD103" s="60"/>
      <c r="AE103" s="60"/>
      <c r="AF103" s="60"/>
      <c r="AG103" s="60"/>
      <c r="AH103" s="60"/>
      <c r="AI103" s="60"/>
      <c r="AJ103" s="60"/>
      <c r="AK103" s="60"/>
      <c r="AL103" s="60"/>
      <c r="AM103" s="60"/>
      <c r="AN103" s="60"/>
      <c r="AO103" s="60"/>
      <c r="AP103" s="60"/>
    </row>
    <row r="104" spans="2:42" x14ac:dyDescent="0.25">
      <c r="B104" s="60"/>
      <c r="C104" s="67"/>
      <c r="D104" s="55"/>
      <c r="E104" s="60"/>
      <c r="I104" s="60"/>
      <c r="U104" s="60"/>
      <c r="AD104" s="60"/>
      <c r="AE104" s="60"/>
      <c r="AF104" s="60"/>
      <c r="AG104" s="60"/>
      <c r="AH104" s="60"/>
      <c r="AI104" s="60"/>
      <c r="AJ104" s="60"/>
      <c r="AK104" s="60"/>
      <c r="AL104" s="60"/>
      <c r="AM104" s="60"/>
      <c r="AN104" s="60"/>
      <c r="AO104" s="60"/>
      <c r="AP104" s="60"/>
    </row>
    <row r="105" spans="2:42" x14ac:dyDescent="0.25">
      <c r="B105" s="60"/>
      <c r="C105" s="67"/>
      <c r="D105" s="55"/>
      <c r="E105" s="60"/>
      <c r="I105" s="60"/>
      <c r="U105" s="60"/>
      <c r="AD105" s="60"/>
      <c r="AE105" s="60"/>
      <c r="AF105" s="60"/>
      <c r="AG105" s="60"/>
      <c r="AH105" s="60"/>
      <c r="AI105" s="60"/>
      <c r="AJ105" s="60"/>
      <c r="AK105" s="60"/>
      <c r="AL105" s="60"/>
      <c r="AM105" s="60"/>
      <c r="AN105" s="60"/>
      <c r="AO105" s="60"/>
      <c r="AP105" s="60"/>
    </row>
    <row r="106" spans="2:42" x14ac:dyDescent="0.25">
      <c r="B106" s="60"/>
      <c r="C106" s="67"/>
      <c r="D106" s="55"/>
      <c r="E106" s="60"/>
      <c r="I106" s="60"/>
      <c r="U106" s="60"/>
      <c r="AD106" s="60"/>
      <c r="AE106" s="60"/>
      <c r="AF106" s="60"/>
      <c r="AG106" s="60"/>
      <c r="AH106" s="60"/>
      <c r="AI106" s="60"/>
      <c r="AJ106" s="60"/>
      <c r="AK106" s="60"/>
      <c r="AL106" s="60"/>
      <c r="AM106" s="60"/>
      <c r="AN106" s="60"/>
      <c r="AO106" s="60"/>
      <c r="AP106" s="60"/>
    </row>
    <row r="107" spans="2:42" x14ac:dyDescent="0.25">
      <c r="B107" s="60"/>
      <c r="C107" s="67"/>
      <c r="D107" s="55"/>
      <c r="E107" s="60"/>
      <c r="I107" s="60"/>
      <c r="U107" s="60"/>
      <c r="AD107" s="60"/>
      <c r="AE107" s="60"/>
      <c r="AF107" s="60"/>
      <c r="AG107" s="60"/>
      <c r="AH107" s="60"/>
      <c r="AI107" s="60"/>
      <c r="AJ107" s="60"/>
      <c r="AK107" s="60"/>
      <c r="AL107" s="60"/>
      <c r="AM107" s="60"/>
      <c r="AN107" s="60"/>
      <c r="AO107" s="60"/>
      <c r="AP107" s="60"/>
    </row>
    <row r="108" spans="2:42" x14ac:dyDescent="0.25">
      <c r="B108" s="60"/>
      <c r="C108" s="67"/>
      <c r="D108" s="55"/>
      <c r="E108" s="60"/>
      <c r="I108" s="60"/>
      <c r="U108" s="60"/>
      <c r="AD108" s="60"/>
      <c r="AE108" s="60"/>
      <c r="AF108" s="60"/>
      <c r="AG108" s="60"/>
      <c r="AH108" s="60"/>
      <c r="AI108" s="60"/>
      <c r="AJ108" s="60"/>
      <c r="AK108" s="60"/>
      <c r="AL108" s="60"/>
      <c r="AM108" s="60"/>
      <c r="AN108" s="60"/>
      <c r="AO108" s="60"/>
      <c r="AP108" s="60"/>
    </row>
    <row r="109" spans="2:42" x14ac:dyDescent="0.25">
      <c r="B109" s="60"/>
      <c r="C109" s="67"/>
      <c r="D109" s="55"/>
      <c r="E109" s="60"/>
      <c r="I109" s="60"/>
      <c r="U109" s="60"/>
      <c r="AD109" s="60"/>
      <c r="AE109" s="60"/>
      <c r="AF109" s="60"/>
      <c r="AG109" s="60"/>
      <c r="AH109" s="60"/>
      <c r="AI109" s="60"/>
      <c r="AJ109" s="60"/>
      <c r="AK109" s="60"/>
      <c r="AL109" s="60"/>
      <c r="AM109" s="60"/>
      <c r="AN109" s="60"/>
      <c r="AO109" s="60"/>
      <c r="AP109" s="60"/>
    </row>
    <row r="110" spans="2:42" x14ac:dyDescent="0.25">
      <c r="B110" s="60"/>
      <c r="C110" s="67"/>
      <c r="D110" s="55"/>
      <c r="E110" s="60"/>
      <c r="I110" s="60"/>
      <c r="U110" s="60"/>
      <c r="AD110" s="60"/>
      <c r="AE110" s="60"/>
      <c r="AF110" s="60"/>
      <c r="AG110" s="60"/>
      <c r="AH110" s="60"/>
      <c r="AI110" s="60"/>
      <c r="AJ110" s="60"/>
      <c r="AK110" s="60"/>
      <c r="AL110" s="60"/>
      <c r="AM110" s="60"/>
      <c r="AN110" s="60"/>
      <c r="AO110" s="60"/>
      <c r="AP110" s="60"/>
    </row>
    <row r="111" spans="2:42" x14ac:dyDescent="0.25">
      <c r="B111" s="60"/>
      <c r="C111" s="67"/>
      <c r="D111" s="55"/>
      <c r="E111" s="60"/>
      <c r="I111" s="60"/>
      <c r="U111" s="60"/>
      <c r="AD111" s="60"/>
      <c r="AE111" s="60"/>
      <c r="AF111" s="60"/>
      <c r="AG111" s="60"/>
      <c r="AH111" s="60"/>
      <c r="AI111" s="60"/>
      <c r="AJ111" s="60"/>
      <c r="AK111" s="60"/>
      <c r="AL111" s="60"/>
      <c r="AM111" s="60"/>
      <c r="AN111" s="60"/>
      <c r="AO111" s="60"/>
      <c r="AP111" s="60"/>
    </row>
    <row r="112" spans="2:42" x14ac:dyDescent="0.25">
      <c r="B112" s="60"/>
      <c r="C112" s="67"/>
      <c r="D112" s="55"/>
      <c r="E112" s="60"/>
      <c r="U112" s="60"/>
      <c r="AD112" s="60"/>
      <c r="AE112" s="60"/>
      <c r="AF112" s="60"/>
      <c r="AG112" s="60"/>
      <c r="AH112" s="60"/>
      <c r="AI112" s="60"/>
      <c r="AJ112" s="60"/>
      <c r="AK112" s="60"/>
      <c r="AL112" s="60"/>
      <c r="AM112" s="60"/>
      <c r="AN112" s="60"/>
      <c r="AO112" s="60"/>
      <c r="AP112" s="60"/>
    </row>
    <row r="113" spans="2:42" x14ac:dyDescent="0.25">
      <c r="B113" s="60"/>
      <c r="C113" s="67"/>
      <c r="D113" s="55"/>
      <c r="E113" s="60"/>
      <c r="AD113" s="60"/>
      <c r="AE113" s="60"/>
      <c r="AF113" s="60"/>
      <c r="AG113" s="60"/>
      <c r="AH113" s="60"/>
      <c r="AI113" s="60"/>
      <c r="AJ113" s="60"/>
      <c r="AK113" s="60"/>
      <c r="AL113" s="60"/>
      <c r="AM113" s="60"/>
      <c r="AN113" s="60"/>
      <c r="AO113" s="60"/>
      <c r="AP113" s="60"/>
    </row>
    <row r="114" spans="2:42" x14ac:dyDescent="0.25">
      <c r="B114" s="60"/>
      <c r="C114" s="67"/>
      <c r="D114" s="55"/>
      <c r="E114" s="60"/>
      <c r="AJ114" s="60"/>
      <c r="AK114" s="60"/>
      <c r="AL114" s="60"/>
      <c r="AM114" s="60"/>
      <c r="AN114" s="60"/>
      <c r="AO114" s="60"/>
      <c r="AP114" s="60"/>
    </row>
    <row r="115" spans="2:42" x14ac:dyDescent="0.25">
      <c r="B115" s="60"/>
      <c r="C115" s="67"/>
      <c r="D115" s="55"/>
      <c r="E115" s="60"/>
    </row>
    <row r="116" spans="2:42" x14ac:dyDescent="0.25">
      <c r="B116" s="60"/>
      <c r="C116" s="67"/>
      <c r="D116" s="55"/>
      <c r="E116" s="60"/>
    </row>
    <row r="117" spans="2:42" x14ac:dyDescent="0.25">
      <c r="B117" s="60"/>
      <c r="C117" s="67"/>
      <c r="D117" s="55"/>
      <c r="E117" s="60"/>
    </row>
    <row r="118" spans="2:42" x14ac:dyDescent="0.25">
      <c r="B118" s="60"/>
      <c r="C118" s="67"/>
      <c r="D118" s="55"/>
      <c r="E118" s="60"/>
    </row>
    <row r="119" spans="2:42" x14ac:dyDescent="0.25">
      <c r="B119" s="60"/>
      <c r="C119" s="67"/>
      <c r="D119" s="55"/>
      <c r="E119" s="60"/>
    </row>
    <row r="120" spans="2:42" x14ac:dyDescent="0.25">
      <c r="B120" s="60"/>
      <c r="C120" s="67"/>
      <c r="D120" s="55"/>
      <c r="E120" s="60"/>
    </row>
    <row r="121" spans="2:42" x14ac:dyDescent="0.25">
      <c r="B121" s="60"/>
      <c r="C121" s="67"/>
      <c r="D121" s="55"/>
      <c r="E121" s="60"/>
    </row>
    <row r="122" spans="2:42" x14ac:dyDescent="0.25">
      <c r="B122" s="60"/>
      <c r="C122" s="67"/>
      <c r="D122" s="55"/>
      <c r="E122" s="60"/>
    </row>
    <row r="123" spans="2:42" x14ac:dyDescent="0.25">
      <c r="B123" s="60"/>
      <c r="C123" s="67"/>
      <c r="D123" s="55"/>
      <c r="E123" s="60"/>
    </row>
    <row r="124" spans="2:42" x14ac:dyDescent="0.25">
      <c r="B124" s="60"/>
      <c r="C124" s="67"/>
      <c r="D124" s="55"/>
      <c r="E124" s="60"/>
    </row>
    <row r="125" spans="2:42" x14ac:dyDescent="0.25">
      <c r="B125" s="60"/>
      <c r="C125" s="67"/>
      <c r="D125" s="55"/>
      <c r="E125" s="60"/>
    </row>
    <row r="126" spans="2:42" x14ac:dyDescent="0.25">
      <c r="B126" s="60"/>
      <c r="C126" s="67"/>
      <c r="D126" s="55"/>
      <c r="E126" s="60"/>
    </row>
    <row r="127" spans="2:42" x14ac:dyDescent="0.25">
      <c r="B127" s="60"/>
      <c r="C127" s="67"/>
      <c r="D127" s="55"/>
      <c r="E127" s="60"/>
    </row>
    <row r="128" spans="2:42" x14ac:dyDescent="0.25">
      <c r="B128" s="60"/>
      <c r="C128" s="67"/>
      <c r="D128" s="55"/>
      <c r="E128" s="60"/>
    </row>
    <row r="129" spans="2:5" x14ac:dyDescent="0.25">
      <c r="B129" s="60"/>
      <c r="C129" s="67"/>
      <c r="D129" s="55"/>
      <c r="E129" s="60"/>
    </row>
    <row r="130" spans="2:5" x14ac:dyDescent="0.25">
      <c r="B130" s="60"/>
      <c r="C130" s="67"/>
      <c r="D130" s="55"/>
      <c r="E130" s="60"/>
    </row>
    <row r="131" spans="2:5" x14ac:dyDescent="0.25">
      <c r="B131" s="60"/>
      <c r="C131" s="67"/>
      <c r="D131" s="55"/>
      <c r="E131" s="60"/>
    </row>
    <row r="132" spans="2:5" x14ac:dyDescent="0.25">
      <c r="B132" s="60"/>
      <c r="C132" s="67"/>
      <c r="D132" s="55"/>
      <c r="E132" s="60"/>
    </row>
    <row r="133" spans="2:5" x14ac:dyDescent="0.25">
      <c r="B133" s="60"/>
      <c r="C133" s="67"/>
      <c r="D133" s="55"/>
      <c r="E133" s="60"/>
    </row>
    <row r="134" spans="2:5" x14ac:dyDescent="0.25">
      <c r="B134" s="60"/>
      <c r="C134" s="67"/>
      <c r="D134" s="55"/>
      <c r="E134" s="60"/>
    </row>
    <row r="135" spans="2:5" x14ac:dyDescent="0.25">
      <c r="B135" s="60"/>
      <c r="C135" s="67"/>
      <c r="D135" s="55"/>
      <c r="E135" s="60"/>
    </row>
    <row r="136" spans="2:5" x14ac:dyDescent="0.25">
      <c r="B136" s="60"/>
      <c r="C136" s="67"/>
      <c r="D136" s="55"/>
      <c r="E136" s="60"/>
    </row>
    <row r="137" spans="2:5" x14ac:dyDescent="0.25">
      <c r="B137" s="60"/>
      <c r="C137" s="67"/>
      <c r="D137" s="55"/>
      <c r="E137" s="60"/>
    </row>
    <row r="138" spans="2:5" x14ac:dyDescent="0.25">
      <c r="B138" s="60"/>
      <c r="C138" s="67"/>
      <c r="D138" s="55"/>
      <c r="E138" s="60"/>
    </row>
    <row r="139" spans="2:5" x14ac:dyDescent="0.25">
      <c r="B139" s="60"/>
      <c r="C139" s="67"/>
      <c r="D139" s="55"/>
      <c r="E139" s="60"/>
    </row>
    <row r="140" spans="2:5" x14ac:dyDescent="0.25">
      <c r="B140" s="60"/>
      <c r="C140" s="67"/>
      <c r="D140" s="55"/>
      <c r="E140" s="60"/>
    </row>
    <row r="141" spans="2:5" x14ac:dyDescent="0.25">
      <c r="B141" s="60"/>
      <c r="C141" s="67"/>
      <c r="D141" s="55"/>
      <c r="E141" s="60"/>
    </row>
    <row r="142" spans="2:5" x14ac:dyDescent="0.25">
      <c r="B142" s="60"/>
      <c r="C142" s="67"/>
      <c r="D142" s="55"/>
      <c r="E142" s="60"/>
    </row>
    <row r="143" spans="2:5" x14ac:dyDescent="0.25">
      <c r="B143" s="60"/>
      <c r="C143" s="67"/>
      <c r="D143" s="55"/>
      <c r="E143" s="60"/>
    </row>
    <row r="144" spans="2:5" x14ac:dyDescent="0.25">
      <c r="B144" s="60"/>
      <c r="C144" s="67"/>
      <c r="D144" s="55"/>
      <c r="E144" s="60"/>
    </row>
    <row r="145" spans="2:5" x14ac:dyDescent="0.25">
      <c r="B145" s="60"/>
      <c r="C145" s="67"/>
      <c r="D145" s="55"/>
      <c r="E145" s="60"/>
    </row>
    <row r="146" spans="2:5" x14ac:dyDescent="0.25">
      <c r="B146" s="60"/>
      <c r="C146" s="67"/>
      <c r="D146" s="55"/>
      <c r="E146" s="60"/>
    </row>
    <row r="147" spans="2:5" x14ac:dyDescent="0.25">
      <c r="B147" s="60"/>
      <c r="C147" s="67"/>
      <c r="D147" s="55"/>
      <c r="E147" s="60"/>
    </row>
    <row r="148" spans="2:5" x14ac:dyDescent="0.25">
      <c r="B148" s="60"/>
      <c r="C148" s="67"/>
      <c r="D148" s="55"/>
      <c r="E148" s="60"/>
    </row>
    <row r="149" spans="2:5" x14ac:dyDescent="0.25">
      <c r="B149" s="60"/>
      <c r="C149" s="67"/>
      <c r="D149" s="55"/>
      <c r="E149" s="60"/>
    </row>
    <row r="150" spans="2:5" x14ac:dyDescent="0.25">
      <c r="B150" s="60"/>
      <c r="C150" s="67"/>
      <c r="D150" s="55"/>
      <c r="E150" s="60"/>
    </row>
    <row r="151" spans="2:5" x14ac:dyDescent="0.25">
      <c r="B151" s="60"/>
      <c r="C151" s="67"/>
      <c r="D151" s="55"/>
      <c r="E151" s="60"/>
    </row>
    <row r="152" spans="2:5" x14ac:dyDescent="0.25">
      <c r="B152" s="60"/>
      <c r="C152" s="67"/>
      <c r="D152" s="55"/>
      <c r="E152" s="60"/>
    </row>
    <row r="153" spans="2:5" x14ac:dyDescent="0.25">
      <c r="B153" s="60"/>
      <c r="C153" s="67"/>
      <c r="D153" s="55"/>
      <c r="E153" s="60"/>
    </row>
    <row r="154" spans="2:5" x14ac:dyDescent="0.25">
      <c r="B154" s="60"/>
      <c r="C154" s="67"/>
      <c r="D154" s="55"/>
      <c r="E154" s="60"/>
    </row>
    <row r="155" spans="2:5" x14ac:dyDescent="0.25">
      <c r="B155" s="60"/>
      <c r="C155" s="67"/>
      <c r="D155" s="55"/>
      <c r="E155" s="60"/>
    </row>
    <row r="156" spans="2:5" x14ac:dyDescent="0.25">
      <c r="B156" s="60"/>
      <c r="C156" s="67"/>
      <c r="D156" s="55"/>
      <c r="E156" s="60"/>
    </row>
    <row r="157" spans="2:5" x14ac:dyDescent="0.25">
      <c r="B157" s="60"/>
      <c r="C157" s="67"/>
      <c r="D157" s="55"/>
      <c r="E157" s="60"/>
    </row>
    <row r="158" spans="2:5" x14ac:dyDescent="0.25">
      <c r="B158" s="60"/>
      <c r="C158" s="67"/>
      <c r="D158" s="55"/>
      <c r="E158" s="60"/>
    </row>
    <row r="159" spans="2:5" x14ac:dyDescent="0.25">
      <c r="B159" s="60"/>
      <c r="C159" s="67"/>
      <c r="D159" s="55"/>
      <c r="E159" s="60"/>
    </row>
    <row r="160" spans="2:5" x14ac:dyDescent="0.25">
      <c r="B160" s="60"/>
      <c r="C160" s="67"/>
      <c r="D160" s="55"/>
      <c r="E160" s="60"/>
    </row>
    <row r="161" spans="2:5" x14ac:dyDescent="0.25">
      <c r="B161" s="60"/>
      <c r="C161" s="67"/>
      <c r="D161" s="55"/>
      <c r="E161" s="60"/>
    </row>
    <row r="162" spans="2:5" x14ac:dyDescent="0.25">
      <c r="B162" s="60"/>
      <c r="C162" s="67"/>
      <c r="D162" s="55"/>
      <c r="E162" s="60"/>
    </row>
    <row r="163" spans="2:5" x14ac:dyDescent="0.25">
      <c r="B163" s="60"/>
      <c r="C163" s="67"/>
      <c r="D163" s="55"/>
      <c r="E163" s="60"/>
    </row>
    <row r="164" spans="2:5" x14ac:dyDescent="0.25">
      <c r="B164" s="60"/>
      <c r="C164" s="67"/>
      <c r="D164" s="55"/>
      <c r="E164" s="60"/>
    </row>
    <row r="165" spans="2:5" x14ac:dyDescent="0.25">
      <c r="B165" s="60"/>
      <c r="C165" s="67"/>
      <c r="D165" s="55"/>
      <c r="E165" s="60"/>
    </row>
    <row r="166" spans="2:5" x14ac:dyDescent="0.25">
      <c r="B166" s="60"/>
      <c r="C166" s="67"/>
      <c r="D166" s="55"/>
      <c r="E166" s="60"/>
    </row>
    <row r="167" spans="2:5" x14ac:dyDescent="0.25">
      <c r="B167" s="60"/>
      <c r="C167" s="67"/>
      <c r="D167" s="55"/>
      <c r="E167" s="60"/>
    </row>
    <row r="168" spans="2:5" x14ac:dyDescent="0.25">
      <c r="B168" s="60"/>
      <c r="C168" s="67"/>
      <c r="D168" s="55"/>
      <c r="E168" s="60"/>
    </row>
    <row r="169" spans="2:5" x14ac:dyDescent="0.25">
      <c r="B169" s="60"/>
      <c r="C169" s="67"/>
      <c r="D169" s="55"/>
      <c r="E169" s="60"/>
    </row>
    <row r="170" spans="2:5" x14ac:dyDescent="0.25">
      <c r="B170" s="60"/>
      <c r="C170" s="67"/>
      <c r="D170" s="55"/>
      <c r="E170" s="60"/>
    </row>
    <row r="171" spans="2:5" x14ac:dyDescent="0.25">
      <c r="B171" s="60"/>
      <c r="C171" s="67"/>
      <c r="D171" s="55"/>
      <c r="E171" s="60"/>
    </row>
    <row r="172" spans="2:5" x14ac:dyDescent="0.25">
      <c r="B172" s="60"/>
      <c r="C172" s="67"/>
      <c r="D172" s="55"/>
      <c r="E172" s="60"/>
    </row>
    <row r="173" spans="2:5" x14ac:dyDescent="0.25">
      <c r="B173" s="60"/>
      <c r="C173" s="67"/>
      <c r="D173" s="55"/>
      <c r="E173" s="60"/>
    </row>
    <row r="174" spans="2:5" x14ac:dyDescent="0.25">
      <c r="B174" s="60"/>
      <c r="C174" s="67"/>
      <c r="D174" s="55"/>
      <c r="E174" s="60"/>
    </row>
    <row r="175" spans="2:5" x14ac:dyDescent="0.25">
      <c r="B175" s="60"/>
      <c r="C175" s="67"/>
      <c r="D175" s="55"/>
      <c r="E175" s="60"/>
    </row>
    <row r="176" spans="2:5" x14ac:dyDescent="0.25">
      <c r="B176" s="60"/>
      <c r="C176" s="67"/>
      <c r="D176" s="55"/>
      <c r="E176" s="60"/>
    </row>
    <row r="177" spans="2:5" x14ac:dyDescent="0.25">
      <c r="B177" s="60"/>
      <c r="C177" s="67"/>
      <c r="D177" s="55"/>
      <c r="E177" s="60"/>
    </row>
    <row r="178" spans="2:5" x14ac:dyDescent="0.25">
      <c r="B178" s="60"/>
      <c r="C178" s="67"/>
      <c r="D178" s="55"/>
      <c r="E178" s="60"/>
    </row>
    <row r="179" spans="2:5" x14ac:dyDescent="0.25">
      <c r="B179" s="60"/>
      <c r="C179" s="67"/>
      <c r="D179" s="55"/>
      <c r="E179" s="60"/>
    </row>
    <row r="180" spans="2:5" x14ac:dyDescent="0.25">
      <c r="B180" s="60"/>
      <c r="C180" s="67"/>
      <c r="D180" s="55"/>
      <c r="E180" s="60"/>
    </row>
    <row r="181" spans="2:5" x14ac:dyDescent="0.25">
      <c r="B181" s="60"/>
      <c r="C181" s="67"/>
      <c r="D181" s="55"/>
      <c r="E181" s="60"/>
    </row>
    <row r="182" spans="2:5" x14ac:dyDescent="0.25">
      <c r="B182" s="60"/>
      <c r="C182" s="67"/>
      <c r="D182" s="55"/>
      <c r="E182" s="60"/>
    </row>
    <row r="183" spans="2:5" x14ac:dyDescent="0.25">
      <c r="B183" s="60"/>
      <c r="C183" s="67"/>
      <c r="D183" s="55"/>
      <c r="E183" s="60"/>
    </row>
    <row r="184" spans="2:5" x14ac:dyDescent="0.25">
      <c r="B184" s="60"/>
      <c r="C184" s="67"/>
      <c r="D184" s="55"/>
      <c r="E184" s="60"/>
    </row>
    <row r="185" spans="2:5" x14ac:dyDescent="0.25">
      <c r="B185" s="60"/>
      <c r="C185" s="67"/>
      <c r="D185" s="55"/>
      <c r="E185" s="60"/>
    </row>
    <row r="186" spans="2:5" x14ac:dyDescent="0.25">
      <c r="B186" s="60"/>
      <c r="C186" s="67"/>
      <c r="D186" s="55"/>
      <c r="E186" s="60"/>
    </row>
    <row r="187" spans="2:5" x14ac:dyDescent="0.25">
      <c r="B187" s="60"/>
      <c r="C187" s="67"/>
      <c r="D187" s="55"/>
      <c r="E187" s="60"/>
    </row>
    <row r="188" spans="2:5" x14ac:dyDescent="0.25">
      <c r="B188" s="60"/>
      <c r="C188" s="67"/>
      <c r="D188" s="55"/>
      <c r="E188" s="60"/>
    </row>
  </sheetData>
  <mergeCells count="2">
    <mergeCell ref="V14:X14"/>
    <mergeCell ref="B20:D20"/>
  </mergeCells>
  <pageMargins left="0.7" right="0.7" top="0.78740157499999996" bottom="0.78740157499999996" header="0.3" footer="0.3"/>
  <pageSetup paperSize="9" scale="9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8701-176A-483A-B411-D370E62D2C69}">
  <dimension ref="A2:O167"/>
  <sheetViews>
    <sheetView workbookViewId="0">
      <selection activeCell="B17" sqref="B17"/>
    </sheetView>
  </sheetViews>
  <sheetFormatPr baseColWidth="10" defaultColWidth="9" defaultRowHeight="14.25" x14ac:dyDescent="0.2"/>
  <cols>
    <col min="1" max="1" width="10.625" style="360" bestFit="1" customWidth="1"/>
    <col min="2" max="2" width="48.125" style="360" bestFit="1" customWidth="1"/>
    <col min="3" max="4" width="3.125" style="360" customWidth="1"/>
    <col min="5" max="5" width="10.625" style="360" bestFit="1" customWidth="1"/>
    <col min="6" max="6" width="35.75" style="360" bestFit="1" customWidth="1"/>
    <col min="7" max="8" width="3.125" style="360" customWidth="1"/>
    <col min="9" max="9" width="10.625" style="360" bestFit="1" customWidth="1"/>
    <col min="10" max="10" width="47.5" style="360" bestFit="1" customWidth="1"/>
    <col min="11" max="12" width="3.125" style="360" customWidth="1"/>
    <col min="13" max="13" width="10.625" style="360" bestFit="1" customWidth="1"/>
    <col min="14" max="14" width="36.75" style="360" bestFit="1" customWidth="1"/>
    <col min="15" max="15" width="15.125" style="360" bestFit="1" customWidth="1"/>
    <col min="16" max="16384" width="9" style="360"/>
  </cols>
  <sheetData>
    <row r="2" spans="1:15" x14ac:dyDescent="0.2">
      <c r="A2" s="147" t="s">
        <v>197</v>
      </c>
      <c r="B2" s="147" t="s">
        <v>198</v>
      </c>
      <c r="E2" s="147" t="s">
        <v>197</v>
      </c>
      <c r="F2" s="147" t="s">
        <v>198</v>
      </c>
      <c r="I2" s="147" t="s">
        <v>197</v>
      </c>
      <c r="J2" s="147" t="s">
        <v>198</v>
      </c>
      <c r="M2" s="147" t="s">
        <v>197</v>
      </c>
      <c r="N2" s="147" t="s">
        <v>198</v>
      </c>
      <c r="O2" s="360" t="s">
        <v>191</v>
      </c>
    </row>
    <row r="3" spans="1:15" x14ac:dyDescent="0.2">
      <c r="A3" s="142" t="str">
        <f t="shared" ref="A3:B30" si="0">A44</f>
        <v>AI</v>
      </c>
      <c r="B3" s="142" t="str">
        <f t="shared" si="0"/>
        <v>Artificial Intelligence</v>
      </c>
      <c r="C3" s="142"/>
      <c r="D3" s="142"/>
      <c r="E3" s="142" t="str">
        <f t="shared" ref="E3:E30" si="1">A72</f>
        <v>EIS</v>
      </c>
      <c r="F3" s="142" t="str">
        <f t="shared" ref="F3:F30" si="2">B72</f>
        <v>Energy Infrastructure Solutions</v>
      </c>
      <c r="G3" s="142"/>
      <c r="H3" s="142"/>
      <c r="I3" s="142" t="str">
        <f t="shared" ref="I3:I30" si="3">A100</f>
        <v>IFRIC</v>
      </c>
      <c r="J3" s="142" t="str">
        <f t="shared" ref="J3:J30" si="4">B100</f>
        <v>International Financial Reporting Interpretations Committee</v>
      </c>
      <c r="K3" s="142"/>
      <c r="L3" s="142"/>
      <c r="M3" s="142" t="str">
        <f t="shared" ref="M3:M30" si="5">A128</f>
        <v xml:space="preserve">PV </v>
      </c>
      <c r="N3" s="142" t="str">
        <f t="shared" ref="N3:N30" si="6">B128</f>
        <v>Photovoltaic</v>
      </c>
    </row>
    <row r="4" spans="1:15" x14ac:dyDescent="0.2">
      <c r="A4" s="142" t="str">
        <f t="shared" si="0"/>
        <v>ARO</v>
      </c>
      <c r="B4" s="142" t="str">
        <f t="shared" si="0"/>
        <v>Asset Retirement Obligation</v>
      </c>
      <c r="C4" s="142"/>
      <c r="D4" s="142"/>
      <c r="E4" s="142" t="str">
        <f t="shared" si="1"/>
        <v>eMobility</v>
      </c>
      <c r="F4" s="142" t="str">
        <f t="shared" si="2"/>
        <v>Electro Mobility</v>
      </c>
      <c r="G4" s="142"/>
      <c r="H4" s="142"/>
      <c r="I4" s="142" t="str">
        <f t="shared" si="3"/>
        <v>IFRS</v>
      </c>
      <c r="J4" s="142" t="str">
        <f t="shared" si="4"/>
        <v>International Financial Reporting Standards</v>
      </c>
      <c r="K4" s="142"/>
      <c r="L4" s="142"/>
      <c r="M4" s="142" t="str">
        <f t="shared" si="5"/>
        <v>Q</v>
      </c>
      <c r="N4" s="142" t="str">
        <f t="shared" si="6"/>
        <v>Quarter</v>
      </c>
    </row>
    <row r="5" spans="1:15" x14ac:dyDescent="0.2">
      <c r="A5" s="142" t="str">
        <f t="shared" si="0"/>
        <v>B2B</v>
      </c>
      <c r="B5" s="142" t="str">
        <f t="shared" si="0"/>
        <v>Business to Business</v>
      </c>
      <c r="C5" s="142"/>
      <c r="D5" s="142"/>
      <c r="E5" s="142" t="str">
        <f t="shared" si="1"/>
        <v>EMRA</v>
      </c>
      <c r="F5" s="142" t="str">
        <f t="shared" si="2"/>
        <v>Energy Market Regulatory Authority (Turkey)</v>
      </c>
      <c r="G5" s="142"/>
      <c r="H5" s="142"/>
      <c r="I5" s="142" t="str">
        <f t="shared" si="3"/>
        <v>incl</v>
      </c>
      <c r="J5" s="142" t="str">
        <f t="shared" si="4"/>
        <v>Including</v>
      </c>
      <c r="K5" s="142"/>
      <c r="L5" s="142"/>
      <c r="M5" s="142" t="str">
        <f t="shared" si="5"/>
        <v>R&amp;D</v>
      </c>
      <c r="N5" s="142" t="str">
        <f t="shared" si="6"/>
        <v>Research And Development</v>
      </c>
    </row>
    <row r="6" spans="1:15" x14ac:dyDescent="0.2">
      <c r="A6" s="142" t="str">
        <f t="shared" si="0"/>
        <v>B2C</v>
      </c>
      <c r="B6" s="142" t="str">
        <f t="shared" si="0"/>
        <v>Business to Consumer</v>
      </c>
      <c r="C6" s="142"/>
      <c r="D6" s="142"/>
      <c r="E6" s="142" t="str">
        <f t="shared" si="1"/>
        <v>EN</v>
      </c>
      <c r="F6" s="142" t="str">
        <f t="shared" si="2"/>
        <v>Energy Networks</v>
      </c>
      <c r="G6" s="142"/>
      <c r="H6" s="142"/>
      <c r="I6" s="142" t="str">
        <f t="shared" si="3"/>
        <v>IoT</v>
      </c>
      <c r="J6" s="142" t="str">
        <f t="shared" si="4"/>
        <v>Internet of Things</v>
      </c>
      <c r="K6" s="142"/>
      <c r="L6" s="142"/>
      <c r="M6" s="142" t="str">
        <f t="shared" si="5"/>
        <v xml:space="preserve">RAB </v>
      </c>
      <c r="N6" s="142" t="str">
        <f t="shared" si="6"/>
        <v>Regulated Asset Base</v>
      </c>
    </row>
    <row r="7" spans="1:15" x14ac:dyDescent="0.2">
      <c r="A7" s="142" t="str">
        <f t="shared" si="0"/>
        <v>BEV</v>
      </c>
      <c r="B7" s="142" t="str">
        <f t="shared" si="0"/>
        <v>Battery Electric Vehicle</v>
      </c>
      <c r="C7" s="142"/>
      <c r="D7" s="142"/>
      <c r="E7" s="142" t="str">
        <f t="shared" si="1"/>
        <v>EOG</v>
      </c>
      <c r="F7" s="142" t="str">
        <f t="shared" si="2"/>
        <v>Revenue Cap</v>
      </c>
      <c r="G7" s="142"/>
      <c r="H7" s="142"/>
      <c r="I7" s="142" t="str">
        <f t="shared" si="3"/>
        <v>IT</v>
      </c>
      <c r="J7" s="142" t="str">
        <f t="shared" si="4"/>
        <v>Information Technology</v>
      </c>
      <c r="K7" s="142"/>
      <c r="L7" s="142"/>
      <c r="M7" s="142" t="str">
        <f t="shared" si="5"/>
        <v>RED</v>
      </c>
      <c r="N7" s="142" t="str">
        <f t="shared" si="6"/>
        <v>Renewable Energy Directive</v>
      </c>
    </row>
    <row r="8" spans="1:15" x14ac:dyDescent="0.2">
      <c r="A8" s="142" t="str">
        <f t="shared" si="0"/>
        <v>bn</v>
      </c>
      <c r="B8" s="142" t="str">
        <f t="shared" si="0"/>
        <v>Billion</v>
      </c>
      <c r="C8" s="142"/>
      <c r="D8" s="142"/>
      <c r="E8" s="142" t="str">
        <f t="shared" si="1"/>
        <v>EPIAS</v>
      </c>
      <c r="F8" s="142" t="str">
        <f t="shared" si="2"/>
        <v>Energy Exchange Istanbul (Turkey)</v>
      </c>
      <c r="G8" s="142"/>
      <c r="H8" s="142"/>
      <c r="I8" s="142" t="str">
        <f t="shared" si="3"/>
        <v>km</v>
      </c>
      <c r="J8" s="142" t="str">
        <f t="shared" si="4"/>
        <v>Kilometer</v>
      </c>
      <c r="K8" s="142"/>
      <c r="L8" s="142"/>
      <c r="M8" s="142" t="str">
        <f t="shared" si="5"/>
        <v>RES</v>
      </c>
      <c r="N8" s="142" t="str">
        <f t="shared" si="6"/>
        <v>Renewable Energy System</v>
      </c>
    </row>
    <row r="9" spans="1:15" x14ac:dyDescent="0.2">
      <c r="A9" s="142" t="str">
        <f t="shared" si="0"/>
        <v>BNetzA</v>
      </c>
      <c r="B9" s="142" t="str">
        <f t="shared" si="0"/>
        <v>Federal Network Agency (Germany)</v>
      </c>
      <c r="C9" s="142"/>
      <c r="D9" s="142"/>
      <c r="E9" s="142" t="str">
        <f t="shared" si="1"/>
        <v>eq</v>
      </c>
      <c r="F9" s="142" t="str">
        <f t="shared" si="2"/>
        <v>Equivalent</v>
      </c>
      <c r="G9" s="142"/>
      <c r="H9" s="142"/>
      <c r="I9" s="142" t="str">
        <f t="shared" si="3"/>
        <v>KPI</v>
      </c>
      <c r="J9" s="142" t="str">
        <f t="shared" si="4"/>
        <v>Key Performance Indicator</v>
      </c>
      <c r="K9" s="142"/>
      <c r="L9" s="142"/>
      <c r="M9" s="142" t="str">
        <f t="shared" si="5"/>
        <v>ROCE</v>
      </c>
      <c r="N9" s="142" t="str">
        <f t="shared" si="6"/>
        <v>Return On Capital Employed</v>
      </c>
    </row>
    <row r="10" spans="1:15" x14ac:dyDescent="0.2">
      <c r="A10" s="142" t="str">
        <f t="shared" si="0"/>
        <v>CAGR</v>
      </c>
      <c r="B10" s="142" t="str">
        <f t="shared" si="0"/>
        <v>Compound Annual Growth Rate</v>
      </c>
      <c r="C10" s="142"/>
      <c r="D10" s="142"/>
      <c r="E10" s="142" t="str">
        <f t="shared" si="1"/>
        <v>ESG</v>
      </c>
      <c r="F10" s="142" t="str">
        <f t="shared" si="2"/>
        <v>Environment, Social, Governance</v>
      </c>
      <c r="G10" s="142"/>
      <c r="H10" s="142"/>
      <c r="I10" s="142" t="str">
        <f t="shared" si="3"/>
        <v>kV</v>
      </c>
      <c r="J10" s="142" t="str">
        <f t="shared" si="4"/>
        <v>Kilovolt</v>
      </c>
      <c r="K10" s="142"/>
      <c r="L10" s="142"/>
      <c r="M10" s="142" t="str">
        <f t="shared" si="5"/>
        <v>RoE</v>
      </c>
      <c r="N10" s="142" t="str">
        <f t="shared" si="6"/>
        <v>Return on Equity</v>
      </c>
    </row>
    <row r="11" spans="1:15" x14ac:dyDescent="0.2">
      <c r="A11" s="142" t="str">
        <f t="shared" si="0"/>
        <v>Capex</v>
      </c>
      <c r="B11" s="142" t="str">
        <f t="shared" si="0"/>
        <v>Capital Expenditures</v>
      </c>
      <c r="C11" s="142"/>
      <c r="D11" s="142"/>
      <c r="E11" s="142" t="str">
        <f t="shared" si="1"/>
        <v>EU</v>
      </c>
      <c r="F11" s="142" t="str">
        <f t="shared" si="2"/>
        <v>European Union</v>
      </c>
      <c r="G11" s="142"/>
      <c r="H11" s="142"/>
      <c r="I11" s="142" t="str">
        <f t="shared" si="3"/>
        <v>kWh</v>
      </c>
      <c r="J11" s="142" t="str">
        <f t="shared" si="4"/>
        <v>Kilowatt hours</v>
      </c>
      <c r="K11" s="142"/>
      <c r="L11" s="142"/>
      <c r="M11" s="142" t="str">
        <f t="shared" si="5"/>
        <v>RON</v>
      </c>
      <c r="N11" s="142" t="str">
        <f t="shared" si="6"/>
        <v>Romanian Leu</v>
      </c>
    </row>
    <row r="12" spans="1:15" x14ac:dyDescent="0.2">
      <c r="A12" s="142" t="str">
        <f t="shared" si="0"/>
        <v>CCS</v>
      </c>
      <c r="B12" s="142" t="str">
        <f t="shared" si="0"/>
        <v>Carbon Capture and Storage</v>
      </c>
      <c r="C12" s="142"/>
      <c r="D12" s="142"/>
      <c r="E12" s="142" t="str">
        <f t="shared" si="1"/>
        <v>EUR</v>
      </c>
      <c r="F12" s="142" t="str">
        <f t="shared" si="2"/>
        <v>Euro</v>
      </c>
      <c r="G12" s="142"/>
      <c r="H12" s="142"/>
      <c r="I12" s="142" t="str">
        <f t="shared" si="3"/>
        <v>LTIF</v>
      </c>
      <c r="J12" s="142" t="str">
        <f t="shared" si="4"/>
        <v>Lost Time Injury Frequency</v>
      </c>
      <c r="K12" s="142"/>
      <c r="L12" s="142"/>
      <c r="M12" s="142" t="str">
        <f t="shared" si="5"/>
        <v>RPI</v>
      </c>
      <c r="N12" s="142" t="str">
        <f t="shared" si="6"/>
        <v>Retail Price Index</v>
      </c>
    </row>
    <row r="13" spans="1:15" x14ac:dyDescent="0.2">
      <c r="A13" s="142" t="str">
        <f t="shared" si="0"/>
        <v>CEE</v>
      </c>
      <c r="B13" s="142" t="str">
        <f t="shared" si="0"/>
        <v>Central and Eastern Europe</v>
      </c>
      <c r="C13" s="142"/>
      <c r="D13" s="142"/>
      <c r="E13" s="142" t="str">
        <f t="shared" si="1"/>
        <v>EV</v>
      </c>
      <c r="F13" s="142" t="str">
        <f t="shared" si="2"/>
        <v>Electric Vehicle</v>
      </c>
      <c r="G13" s="142"/>
      <c r="H13" s="142"/>
      <c r="I13" s="142" t="str">
        <f t="shared" si="3"/>
        <v>LV</v>
      </c>
      <c r="J13" s="142" t="str">
        <f t="shared" si="4"/>
        <v>Low Voltage</v>
      </c>
      <c r="K13" s="142"/>
      <c r="L13" s="142"/>
      <c r="M13" s="142" t="str">
        <f t="shared" si="5"/>
        <v>S4</v>
      </c>
      <c r="N13" s="142" t="str">
        <f t="shared" si="6"/>
        <v>SAP S/4HANA Enterprise Resource Planning</v>
      </c>
    </row>
    <row r="14" spans="1:15" x14ac:dyDescent="0.2">
      <c r="A14" s="142" t="str">
        <f t="shared" si="0"/>
        <v>CEO</v>
      </c>
      <c r="B14" s="142" t="str">
        <f t="shared" si="0"/>
        <v>Chief Executive Officer</v>
      </c>
      <c r="C14" s="142"/>
      <c r="D14" s="142"/>
      <c r="E14" s="142" t="str">
        <f t="shared" si="1"/>
        <v>FIT</v>
      </c>
      <c r="F14" s="142" t="str">
        <f t="shared" si="2"/>
        <v>Feed-in-tariff</v>
      </c>
      <c r="G14" s="142"/>
      <c r="H14" s="142"/>
      <c r="I14" s="142" t="str">
        <f t="shared" si="3"/>
        <v>m</v>
      </c>
      <c r="J14" s="142" t="str">
        <f t="shared" si="4"/>
        <v>Million</v>
      </c>
      <c r="K14" s="142"/>
      <c r="L14" s="142"/>
      <c r="M14" s="142" t="str">
        <f t="shared" si="5"/>
        <v>SaaS</v>
      </c>
      <c r="N14" s="142" t="str">
        <f t="shared" si="6"/>
        <v>Software as a Service</v>
      </c>
    </row>
    <row r="15" spans="1:15" x14ac:dyDescent="0.2">
      <c r="A15" s="142" t="str">
        <f t="shared" si="0"/>
        <v>CFO</v>
      </c>
      <c r="B15" s="142" t="str">
        <f t="shared" si="0"/>
        <v>Chief Financial Officer</v>
      </c>
      <c r="C15" s="142"/>
      <c r="D15" s="142"/>
      <c r="E15" s="142" t="str">
        <f t="shared" si="1"/>
        <v>FTE</v>
      </c>
      <c r="F15" s="142" t="str">
        <f t="shared" si="2"/>
        <v>Full Time Equivalent</v>
      </c>
      <c r="G15" s="142"/>
      <c r="H15" s="142"/>
      <c r="I15" s="142" t="str">
        <f t="shared" si="3"/>
        <v>mgt</v>
      </c>
      <c r="J15" s="142" t="str">
        <f t="shared" si="4"/>
        <v>Management</v>
      </c>
      <c r="K15" s="142"/>
      <c r="L15" s="142"/>
      <c r="M15" s="142" t="str">
        <f t="shared" si="5"/>
        <v>SAIDI</v>
      </c>
      <c r="N15" s="142" t="str">
        <f t="shared" si="6"/>
        <v>System Average Interruption Duration Index</v>
      </c>
    </row>
    <row r="16" spans="1:15" x14ac:dyDescent="0.2">
      <c r="A16" s="142" t="str">
        <f t="shared" si="0"/>
        <v>CHP</v>
      </c>
      <c r="B16" s="142" t="str">
        <f t="shared" si="0"/>
        <v>Combined Heat and Power</v>
      </c>
      <c r="C16" s="142"/>
      <c r="D16" s="142"/>
      <c r="E16" s="142" t="str">
        <f t="shared" si="1"/>
        <v>FX</v>
      </c>
      <c r="F16" s="142" t="str">
        <f t="shared" si="2"/>
        <v>Foreign Exchange</v>
      </c>
      <c r="G16" s="142"/>
      <c r="H16" s="142"/>
      <c r="I16" s="142" t="str">
        <f t="shared" si="3"/>
        <v>min/a</v>
      </c>
      <c r="J16" s="142" t="str">
        <f t="shared" si="4"/>
        <v>Minutes per Year</v>
      </c>
      <c r="K16" s="142"/>
      <c r="L16" s="142"/>
      <c r="M16" s="142" t="str">
        <f t="shared" si="5"/>
        <v>SAIFI</v>
      </c>
      <c r="N16" s="142" t="str">
        <f t="shared" si="6"/>
        <v xml:space="preserve">System Average Interruption Frequency Index </v>
      </c>
    </row>
    <row r="17" spans="1:14" x14ac:dyDescent="0.2">
      <c r="A17" s="142" t="str">
        <f t="shared" si="0"/>
        <v>CO2</v>
      </c>
      <c r="B17" s="142" t="str">
        <f t="shared" si="0"/>
        <v>Carbon Dioxide</v>
      </c>
      <c r="C17" s="142"/>
      <c r="D17" s="142"/>
      <c r="E17" s="142" t="str">
        <f t="shared" si="1"/>
        <v>FY</v>
      </c>
      <c r="F17" s="142" t="str">
        <f t="shared" si="2"/>
        <v>Full year</v>
      </c>
      <c r="G17" s="142"/>
      <c r="H17" s="142"/>
      <c r="I17" s="142" t="str">
        <f t="shared" si="3"/>
        <v>MV</v>
      </c>
      <c r="J17" s="142" t="str">
        <f t="shared" si="4"/>
        <v>Medium Voltage</v>
      </c>
      <c r="K17" s="142"/>
      <c r="L17" s="142"/>
      <c r="M17" s="142" t="str">
        <f t="shared" si="5"/>
        <v>SBTi</v>
      </c>
      <c r="N17" s="142" t="str">
        <f t="shared" si="6"/>
        <v>Science Based Targets Initiative</v>
      </c>
    </row>
    <row r="18" spans="1:14" x14ac:dyDescent="0.2">
      <c r="A18" s="142" t="str">
        <f t="shared" si="0"/>
        <v>Corp</v>
      </c>
      <c r="B18" s="142" t="str">
        <f t="shared" si="0"/>
        <v>Corporate Functions</v>
      </c>
      <c r="C18" s="142"/>
      <c r="D18" s="142"/>
      <c r="E18" s="142" t="str">
        <f t="shared" si="1"/>
        <v>g</v>
      </c>
      <c r="F18" s="142" t="str">
        <f t="shared" si="2"/>
        <v>Gram</v>
      </c>
      <c r="G18" s="142"/>
      <c r="H18" s="142"/>
      <c r="I18" s="142" t="str">
        <f t="shared" si="3"/>
        <v>MW</v>
      </c>
      <c r="J18" s="142" t="str">
        <f t="shared" si="4"/>
        <v>Megawatt</v>
      </c>
      <c r="K18" s="142"/>
      <c r="L18" s="142"/>
      <c r="M18" s="142" t="str">
        <f t="shared" si="5"/>
        <v>SDG</v>
      </c>
      <c r="N18" s="142" t="str">
        <f t="shared" si="6"/>
        <v>Sustainable Development Goals</v>
      </c>
    </row>
    <row r="19" spans="1:14" x14ac:dyDescent="0.2">
      <c r="A19" s="142" t="str">
        <f t="shared" si="0"/>
        <v>CPI</v>
      </c>
      <c r="B19" s="142" t="str">
        <f t="shared" si="0"/>
        <v>Consumer Price Index</v>
      </c>
      <c r="C19" s="142"/>
      <c r="D19" s="142"/>
      <c r="E19" s="142" t="str">
        <f t="shared" si="1"/>
        <v>GER</v>
      </c>
      <c r="F19" s="142" t="str">
        <f t="shared" si="2"/>
        <v>Germany</v>
      </c>
      <c r="G19" s="142"/>
      <c r="H19" s="142"/>
      <c r="I19" s="142" t="str">
        <f t="shared" si="3"/>
        <v>MWh</v>
      </c>
      <c r="J19" s="142" t="str">
        <f t="shared" si="4"/>
        <v>Megawatt hour</v>
      </c>
      <c r="K19" s="142"/>
      <c r="L19" s="142"/>
      <c r="M19" s="142" t="str">
        <f t="shared" si="5"/>
        <v>SEK</v>
      </c>
      <c r="N19" s="142" t="str">
        <f t="shared" si="6"/>
        <v>Swedish Krona</v>
      </c>
    </row>
    <row r="20" spans="1:14" x14ac:dyDescent="0.2">
      <c r="A20" s="142" t="str">
        <f t="shared" si="0"/>
        <v>CS</v>
      </c>
      <c r="B20" s="142" t="str">
        <f t="shared" si="0"/>
        <v>Customer Solutions</v>
      </c>
      <c r="C20" s="142"/>
      <c r="D20" s="142"/>
      <c r="E20" s="142" t="str">
        <f t="shared" si="1"/>
        <v>GHG</v>
      </c>
      <c r="F20" s="142" t="str">
        <f t="shared" si="2"/>
        <v>Greenhouse Gas</v>
      </c>
      <c r="G20" s="142"/>
      <c r="H20" s="142"/>
      <c r="I20" s="142" t="str">
        <f t="shared" si="3"/>
        <v>n.a.</v>
      </c>
      <c r="J20" s="142" t="str">
        <f t="shared" si="4"/>
        <v>Not Available</v>
      </c>
      <c r="K20" s="142"/>
      <c r="L20" s="142"/>
      <c r="M20" s="142" t="str">
        <f t="shared" si="5"/>
        <v>SIF</v>
      </c>
      <c r="N20" s="142" t="str">
        <f t="shared" si="6"/>
        <v>Serious Incidents and Fatalities</v>
      </c>
    </row>
    <row r="21" spans="1:14" x14ac:dyDescent="0.2">
      <c r="A21" s="142" t="str">
        <f t="shared" si="0"/>
        <v>CTP</v>
      </c>
      <c r="B21" s="142" t="str">
        <f t="shared" si="0"/>
        <v>Common Technology Platform</v>
      </c>
      <c r="C21" s="142"/>
      <c r="D21" s="142"/>
      <c r="E21" s="142" t="str">
        <f t="shared" si="1"/>
        <v>GWh</v>
      </c>
      <c r="F21" s="142" t="str">
        <f t="shared" si="2"/>
        <v>Gigawatt hour</v>
      </c>
      <c r="G21" s="142"/>
      <c r="H21" s="142"/>
      <c r="I21" s="142" t="str">
        <f t="shared" si="3"/>
        <v>NPS</v>
      </c>
      <c r="J21" s="142" t="str">
        <f t="shared" si="4"/>
        <v>Net Promoter Score</v>
      </c>
      <c r="K21" s="142"/>
      <c r="L21" s="142"/>
      <c r="M21" s="142" t="str">
        <f t="shared" si="5"/>
        <v>SME</v>
      </c>
      <c r="N21" s="142" t="str">
        <f t="shared" si="6"/>
        <v>Small and medium-sized enterprises</v>
      </c>
    </row>
    <row r="22" spans="1:14" x14ac:dyDescent="0.2">
      <c r="A22" s="142" t="str">
        <f t="shared" si="0"/>
        <v>CZK</v>
      </c>
      <c r="B22" s="142" t="str">
        <f t="shared" si="0"/>
        <v>Czech Koruna</v>
      </c>
      <c r="C22" s="142"/>
      <c r="D22" s="142"/>
      <c r="E22" s="142" t="str">
        <f t="shared" si="1"/>
        <v>h/a</v>
      </c>
      <c r="F22" s="142" t="str">
        <f t="shared" si="2"/>
        <v>Hours per Year</v>
      </c>
      <c r="G22" s="142"/>
      <c r="H22" s="142"/>
      <c r="I22" s="142" t="str">
        <f t="shared" si="3"/>
        <v>OBM</v>
      </c>
      <c r="J22" s="142" t="str">
        <f t="shared" si="4"/>
        <v>Ordinary Board Members</v>
      </c>
      <c r="K22" s="142"/>
      <c r="L22" s="142"/>
      <c r="M22" s="142" t="str">
        <f t="shared" si="5"/>
        <v>SPO</v>
      </c>
      <c r="N22" s="142" t="str">
        <f t="shared" si="6"/>
        <v>Second Party Opinion</v>
      </c>
    </row>
    <row r="23" spans="1:14" x14ac:dyDescent="0.2">
      <c r="A23" s="142" t="str">
        <f t="shared" si="0"/>
        <v>D&amp;A</v>
      </c>
      <c r="B23" s="142" t="str">
        <f t="shared" si="0"/>
        <v>Depreciation and Amortization</v>
      </c>
      <c r="C23" s="142"/>
      <c r="D23" s="142"/>
      <c r="E23" s="142" t="str">
        <f t="shared" si="1"/>
        <v>H2</v>
      </c>
      <c r="F23" s="142" t="str">
        <f t="shared" si="2"/>
        <v>Hydrogen</v>
      </c>
      <c r="G23" s="142"/>
      <c r="H23" s="142"/>
      <c r="I23" s="142" t="str">
        <f t="shared" si="3"/>
        <v>OEM</v>
      </c>
      <c r="J23" s="142" t="str">
        <f t="shared" si="4"/>
        <v>Original Equipment Manufacturer</v>
      </c>
      <c r="K23" s="142"/>
      <c r="L23" s="142"/>
      <c r="M23" s="142" t="str">
        <f t="shared" si="5"/>
        <v>Totex</v>
      </c>
      <c r="N23" s="142" t="str">
        <f t="shared" si="6"/>
        <v>Total allowed cost base</v>
      </c>
    </row>
    <row r="24" spans="1:14" x14ac:dyDescent="0.2">
      <c r="A24" s="142" t="str">
        <f t="shared" si="0"/>
        <v>DLP</v>
      </c>
      <c r="B24" s="142" t="str">
        <f t="shared" si="0"/>
        <v>Digital Learning Platform</v>
      </c>
      <c r="C24" s="142"/>
      <c r="D24" s="142"/>
      <c r="E24" s="142" t="str">
        <f t="shared" si="1"/>
        <v>HR</v>
      </c>
      <c r="F24" s="142" t="str">
        <f t="shared" si="2"/>
        <v>Human Resources</v>
      </c>
      <c r="G24" s="142"/>
      <c r="H24" s="142"/>
      <c r="I24" s="142" t="str">
        <f t="shared" si="3"/>
        <v>Opex</v>
      </c>
      <c r="J24" s="142" t="str">
        <f t="shared" si="4"/>
        <v>Operating Expenditures</v>
      </c>
      <c r="K24" s="142"/>
      <c r="L24" s="142"/>
      <c r="M24" s="142" t="str">
        <f t="shared" si="5"/>
        <v>TRY</v>
      </c>
      <c r="N24" s="142" t="str">
        <f t="shared" si="6"/>
        <v>Turkish Lira</v>
      </c>
    </row>
    <row r="25" spans="1:14" x14ac:dyDescent="0.2">
      <c r="A25" s="142" t="str">
        <f t="shared" si="0"/>
        <v>DNSH</v>
      </c>
      <c r="B25" s="142" t="str">
        <f t="shared" si="0"/>
        <v>Do No Significant Harm</v>
      </c>
      <c r="C25" s="142"/>
      <c r="D25" s="142"/>
      <c r="E25" s="142" t="str">
        <f t="shared" si="1"/>
        <v>HSE</v>
      </c>
      <c r="F25" s="142" t="str">
        <f t="shared" si="2"/>
        <v>Health, Safety and Environment</v>
      </c>
      <c r="G25" s="142"/>
      <c r="H25" s="142"/>
      <c r="I25" s="142" t="str">
        <f t="shared" si="3"/>
        <v>p.a.</v>
      </c>
      <c r="J25" s="142" t="str">
        <f t="shared" si="4"/>
        <v>per annum</v>
      </c>
      <c r="K25" s="142"/>
      <c r="L25" s="142"/>
      <c r="M25" s="142" t="str">
        <f t="shared" si="5"/>
        <v>TSO</v>
      </c>
      <c r="N25" s="142" t="str">
        <f t="shared" si="6"/>
        <v>Transmission System Operator</v>
      </c>
    </row>
    <row r="26" spans="1:14" x14ac:dyDescent="0.2">
      <c r="A26" s="142" t="str">
        <f t="shared" si="0"/>
        <v>Dr.</v>
      </c>
      <c r="B26" s="142" t="str">
        <f t="shared" si="0"/>
        <v>Ph.D.</v>
      </c>
      <c r="C26" s="142"/>
      <c r="D26" s="142"/>
      <c r="E26" s="142" t="str">
        <f t="shared" si="1"/>
        <v>HUF</v>
      </c>
      <c r="F26" s="142" t="str">
        <f t="shared" si="2"/>
        <v>Hungarian Forint</v>
      </c>
      <c r="G26" s="142"/>
      <c r="H26" s="142"/>
      <c r="I26" s="142" t="str">
        <f t="shared" si="3"/>
        <v>PaaS</v>
      </c>
      <c r="J26" s="142" t="str">
        <f t="shared" si="4"/>
        <v>Platform as a Service</v>
      </c>
      <c r="K26" s="142"/>
      <c r="L26" s="142"/>
      <c r="M26" s="142" t="str">
        <f t="shared" si="5"/>
        <v>TTC</v>
      </c>
      <c r="N26" s="142" t="str">
        <f t="shared" si="6"/>
        <v>Total Target Compensation</v>
      </c>
    </row>
    <row r="27" spans="1:14" x14ac:dyDescent="0.2">
      <c r="A27" s="142" t="str">
        <f t="shared" si="0"/>
        <v>DSO</v>
      </c>
      <c r="B27" s="142" t="str">
        <f t="shared" si="0"/>
        <v>Distribution System Operator</v>
      </c>
      <c r="C27" s="142"/>
      <c r="D27" s="142"/>
      <c r="E27" s="142" t="str">
        <f t="shared" si="1"/>
        <v>HV</v>
      </c>
      <c r="F27" s="142" t="str">
        <f t="shared" si="2"/>
        <v>High Voltage</v>
      </c>
      <c r="G27" s="142"/>
      <c r="H27" s="142"/>
      <c r="I27" s="142" t="str">
        <f t="shared" si="3"/>
        <v>PI</v>
      </c>
      <c r="J27" s="142" t="str">
        <f t="shared" si="4"/>
        <v>Price Index</v>
      </c>
      <c r="K27" s="142"/>
      <c r="L27" s="142"/>
      <c r="M27" s="142" t="str">
        <f t="shared" si="5"/>
        <v>TWh</v>
      </c>
      <c r="N27" s="142" t="str">
        <f t="shared" si="6"/>
        <v>Terawatt hour</v>
      </c>
    </row>
    <row r="28" spans="1:14" x14ac:dyDescent="0.2">
      <c r="A28" s="142" t="str">
        <f t="shared" si="0"/>
        <v>e.g.</v>
      </c>
      <c r="B28" s="142" t="str">
        <f t="shared" si="0"/>
        <v>For Example</v>
      </c>
      <c r="C28" s="142"/>
      <c r="D28" s="142"/>
      <c r="E28" s="142" t="str">
        <f t="shared" si="1"/>
        <v>IAS</v>
      </c>
      <c r="F28" s="142" t="str">
        <f t="shared" si="2"/>
        <v>International Accounting Standards</v>
      </c>
      <c r="G28" s="142"/>
      <c r="H28" s="142"/>
      <c r="I28" s="142" t="str">
        <f t="shared" si="3"/>
        <v>PLN</v>
      </c>
      <c r="J28" s="142" t="str">
        <f t="shared" si="4"/>
        <v>Polish Zloty</v>
      </c>
      <c r="K28" s="142"/>
      <c r="L28" s="142"/>
      <c r="M28" s="142" t="str">
        <f t="shared" si="5"/>
        <v>UK</v>
      </c>
      <c r="N28" s="142" t="str">
        <f t="shared" si="6"/>
        <v>United Kingdom</v>
      </c>
    </row>
    <row r="29" spans="1:14" x14ac:dyDescent="0.2">
      <c r="A29" s="142" t="str">
        <f t="shared" si="0"/>
        <v>EBIT</v>
      </c>
      <c r="B29" s="142" t="str">
        <f t="shared" si="0"/>
        <v>Earnings before interest and taxes</v>
      </c>
      <c r="C29" s="142"/>
      <c r="D29" s="142"/>
      <c r="E29" s="142" t="str">
        <f t="shared" si="1"/>
        <v>ID</v>
      </c>
      <c r="F29" s="142" t="str">
        <f t="shared" si="2"/>
        <v>Identification</v>
      </c>
      <c r="G29" s="142"/>
      <c r="H29" s="142"/>
      <c r="I29" s="142" t="str">
        <f t="shared" si="3"/>
        <v>PPA</v>
      </c>
      <c r="J29" s="142" t="str">
        <f t="shared" si="4"/>
        <v>Power Purchase Agreement</v>
      </c>
      <c r="K29" s="142"/>
      <c r="L29" s="142"/>
      <c r="M29" s="142" t="str">
        <f t="shared" si="5"/>
        <v>USD</v>
      </c>
      <c r="N29" s="142" t="str">
        <f t="shared" si="6"/>
        <v>United States Dollar</v>
      </c>
    </row>
    <row r="30" spans="1:14" x14ac:dyDescent="0.2">
      <c r="A30" s="142" t="str">
        <f t="shared" si="0"/>
        <v>EBITDA</v>
      </c>
      <c r="B30" s="142" t="str">
        <f t="shared" si="0"/>
        <v>Earnings before interest, taxes, depreciation and amortization</v>
      </c>
      <c r="C30" s="142"/>
      <c r="D30" s="142"/>
      <c r="E30" s="142" t="str">
        <f t="shared" si="1"/>
        <v>IEA</v>
      </c>
      <c r="F30" s="142" t="str">
        <f t="shared" si="2"/>
        <v>International Energy Agency</v>
      </c>
      <c r="G30" s="142"/>
      <c r="H30" s="142"/>
      <c r="I30" s="142" t="str">
        <f t="shared" si="3"/>
        <v>PPI</v>
      </c>
      <c r="J30" s="142" t="str">
        <f t="shared" si="4"/>
        <v>Producer Price Index</v>
      </c>
      <c r="K30" s="142"/>
      <c r="L30" s="142"/>
      <c r="M30" s="142" t="str">
        <f t="shared" si="5"/>
        <v>USP</v>
      </c>
      <c r="N30" s="142" t="str">
        <f t="shared" si="6"/>
        <v>Universal Service Provider</v>
      </c>
    </row>
    <row r="31" spans="1:14" x14ac:dyDescent="0.2">
      <c r="A31" s="142"/>
      <c r="B31" s="142"/>
      <c r="C31" s="142"/>
      <c r="D31" s="142"/>
      <c r="E31" s="142"/>
      <c r="F31" s="142"/>
      <c r="G31" s="142"/>
      <c r="H31" s="142"/>
      <c r="I31" s="142"/>
      <c r="J31" s="142"/>
      <c r="K31" s="142"/>
      <c r="L31" s="142"/>
      <c r="M31" s="142"/>
      <c r="N31" s="142"/>
    </row>
    <row r="32" spans="1:14" x14ac:dyDescent="0.2">
      <c r="A32" s="142"/>
      <c r="B32" s="142"/>
      <c r="C32" s="142"/>
      <c r="D32" s="142"/>
      <c r="E32" s="142"/>
      <c r="F32" s="142"/>
      <c r="G32" s="142"/>
      <c r="H32" s="142"/>
      <c r="I32" s="142"/>
      <c r="J32" s="142"/>
      <c r="K32" s="142"/>
      <c r="L32" s="142"/>
      <c r="M32" s="142"/>
      <c r="N32" s="142"/>
    </row>
    <row r="33" spans="1:14" x14ac:dyDescent="0.2">
      <c r="A33" s="142"/>
      <c r="B33" s="142"/>
      <c r="C33" s="142"/>
      <c r="D33" s="142"/>
      <c r="E33" s="142"/>
      <c r="F33" s="142"/>
      <c r="G33" s="142"/>
      <c r="H33" s="142"/>
      <c r="I33" s="142"/>
      <c r="J33" s="142"/>
      <c r="K33" s="142"/>
      <c r="L33" s="142"/>
      <c r="M33" s="142"/>
      <c r="N33" s="142"/>
    </row>
    <row r="34" spans="1:14" x14ac:dyDescent="0.2">
      <c r="A34" s="142"/>
      <c r="B34" s="142"/>
      <c r="C34" s="142"/>
      <c r="D34" s="142"/>
      <c r="E34" s="142"/>
      <c r="F34" s="142"/>
      <c r="G34" s="142"/>
      <c r="H34" s="142"/>
      <c r="I34" s="142"/>
      <c r="J34" s="142"/>
      <c r="K34" s="142"/>
      <c r="L34" s="142"/>
      <c r="M34" s="142"/>
      <c r="N34" s="142"/>
    </row>
    <row r="35" spans="1:14" x14ac:dyDescent="0.2">
      <c r="A35" s="142"/>
      <c r="B35" s="142"/>
      <c r="C35" s="142"/>
      <c r="D35" s="142"/>
      <c r="E35" s="142"/>
      <c r="F35" s="142"/>
      <c r="G35" s="142"/>
      <c r="H35" s="142"/>
      <c r="I35" s="142"/>
      <c r="J35" s="142"/>
      <c r="K35" s="142"/>
      <c r="L35" s="142"/>
      <c r="M35" s="142"/>
      <c r="N35" s="142"/>
    </row>
    <row r="36" spans="1:14" x14ac:dyDescent="0.2">
      <c r="A36" s="142"/>
      <c r="B36" s="142"/>
      <c r="C36" s="142"/>
      <c r="D36" s="142"/>
      <c r="E36" s="142"/>
      <c r="F36" s="142"/>
      <c r="G36" s="142"/>
      <c r="H36" s="142"/>
      <c r="I36" s="142"/>
      <c r="J36" s="142"/>
      <c r="K36" s="142"/>
      <c r="L36" s="142"/>
      <c r="M36" s="142"/>
      <c r="N36" s="142"/>
    </row>
    <row r="37" spans="1:14" x14ac:dyDescent="0.2">
      <c r="A37" s="142"/>
      <c r="B37" s="142"/>
      <c r="C37" s="142"/>
      <c r="D37" s="142"/>
      <c r="E37" s="142"/>
      <c r="F37" s="142"/>
      <c r="G37" s="142"/>
      <c r="H37" s="142"/>
      <c r="I37" s="142"/>
      <c r="J37" s="142"/>
      <c r="K37" s="142"/>
      <c r="L37" s="142"/>
      <c r="M37" s="142"/>
      <c r="N37" s="142"/>
    </row>
    <row r="38" spans="1:14" x14ac:dyDescent="0.2">
      <c r="A38" s="142"/>
      <c r="B38" s="142"/>
      <c r="C38" s="142"/>
      <c r="D38" s="142"/>
      <c r="E38" s="142"/>
      <c r="F38" s="142"/>
      <c r="G38" s="142"/>
      <c r="H38" s="142"/>
      <c r="I38" s="142"/>
      <c r="J38" s="142"/>
      <c r="K38" s="142"/>
      <c r="L38" s="142"/>
      <c r="M38" s="142"/>
      <c r="N38" s="142"/>
    </row>
    <row r="39" spans="1:14" x14ac:dyDescent="0.2">
      <c r="A39" s="142"/>
      <c r="B39" s="142"/>
      <c r="C39" s="142"/>
      <c r="D39" s="142"/>
      <c r="E39" s="142"/>
      <c r="F39" s="142"/>
      <c r="G39" s="142"/>
      <c r="H39" s="142"/>
      <c r="I39" s="142"/>
      <c r="J39" s="142"/>
      <c r="K39" s="142"/>
      <c r="L39" s="142"/>
      <c r="M39" s="142"/>
      <c r="N39" s="142"/>
    </row>
    <row r="40" spans="1:14" x14ac:dyDescent="0.2">
      <c r="A40" s="142"/>
      <c r="B40" s="142"/>
      <c r="C40" s="142"/>
      <c r="D40" s="142"/>
      <c r="E40" s="142"/>
      <c r="F40" s="142"/>
      <c r="G40" s="142"/>
      <c r="H40" s="142"/>
      <c r="I40" s="142"/>
      <c r="J40" s="142"/>
      <c r="K40" s="142"/>
      <c r="L40" s="142"/>
      <c r="M40" s="142"/>
      <c r="N40" s="142"/>
    </row>
    <row r="41" spans="1:14" x14ac:dyDescent="0.2">
      <c r="A41" s="142"/>
      <c r="B41" s="142"/>
      <c r="C41" s="142"/>
      <c r="D41" s="142"/>
      <c r="E41" s="142"/>
      <c r="F41" s="142"/>
      <c r="G41" s="142"/>
      <c r="H41" s="142"/>
      <c r="I41" s="142"/>
      <c r="J41" s="142"/>
      <c r="K41" s="142"/>
      <c r="L41" s="142"/>
      <c r="M41" s="142"/>
      <c r="N41" s="142"/>
    </row>
    <row r="42" spans="1:14" x14ac:dyDescent="0.2">
      <c r="A42" s="142"/>
      <c r="B42" s="142"/>
      <c r="C42" s="142"/>
      <c r="D42" s="142"/>
      <c r="E42" s="142"/>
      <c r="F42" s="142"/>
      <c r="G42" s="142"/>
      <c r="H42" s="142"/>
      <c r="I42" s="142"/>
      <c r="J42" s="142"/>
      <c r="K42" s="142"/>
      <c r="L42" s="142"/>
      <c r="M42" s="142"/>
      <c r="N42" s="142"/>
    </row>
    <row r="43" spans="1:14" x14ac:dyDescent="0.2">
      <c r="A43" s="147" t="s">
        <v>197</v>
      </c>
      <c r="B43" s="147" t="s">
        <v>198</v>
      </c>
      <c r="C43" s="148" t="s">
        <v>238</v>
      </c>
    </row>
    <row r="44" spans="1:14" x14ac:dyDescent="0.2">
      <c r="A44" s="147" t="s">
        <v>230</v>
      </c>
      <c r="B44" s="147" t="s">
        <v>235</v>
      </c>
    </row>
    <row r="45" spans="1:14" x14ac:dyDescent="0.2">
      <c r="A45" s="147" t="s">
        <v>233</v>
      </c>
      <c r="B45" s="147" t="s">
        <v>259</v>
      </c>
    </row>
    <row r="46" spans="1:14" x14ac:dyDescent="0.2">
      <c r="A46" s="147" t="s">
        <v>225</v>
      </c>
      <c r="B46" s="147" t="s">
        <v>327</v>
      </c>
    </row>
    <row r="47" spans="1:14" x14ac:dyDescent="0.2">
      <c r="A47" s="147" t="s">
        <v>227</v>
      </c>
      <c r="B47" s="147" t="s">
        <v>228</v>
      </c>
    </row>
    <row r="48" spans="1:14" x14ac:dyDescent="0.2">
      <c r="A48" s="147" t="s">
        <v>670</v>
      </c>
      <c r="B48" s="147" t="s">
        <v>671</v>
      </c>
    </row>
    <row r="49" spans="1:2" x14ac:dyDescent="0.2">
      <c r="A49" s="147" t="s">
        <v>582</v>
      </c>
      <c r="B49" s="147" t="s">
        <v>583</v>
      </c>
    </row>
    <row r="50" spans="1:2" x14ac:dyDescent="0.2">
      <c r="A50" s="147" t="s">
        <v>654</v>
      </c>
      <c r="B50" s="147" t="s">
        <v>692</v>
      </c>
    </row>
    <row r="51" spans="1:2" x14ac:dyDescent="0.2">
      <c r="A51" s="147" t="s">
        <v>580</v>
      </c>
      <c r="B51" s="147" t="s">
        <v>581</v>
      </c>
    </row>
    <row r="52" spans="1:2" x14ac:dyDescent="0.2">
      <c r="A52" s="147" t="s">
        <v>214</v>
      </c>
      <c r="B52" s="147" t="s">
        <v>215</v>
      </c>
    </row>
    <row r="53" spans="1:2" x14ac:dyDescent="0.2">
      <c r="A53" s="147" t="s">
        <v>638</v>
      </c>
      <c r="B53" s="147" t="s">
        <v>639</v>
      </c>
    </row>
    <row r="54" spans="1:2" x14ac:dyDescent="0.2">
      <c r="A54" s="147" t="s">
        <v>193</v>
      </c>
      <c r="B54" s="147" t="s">
        <v>194</v>
      </c>
    </row>
    <row r="55" spans="1:2" x14ac:dyDescent="0.2">
      <c r="A55" s="147" t="s">
        <v>620</v>
      </c>
      <c r="B55" s="147" t="s">
        <v>621</v>
      </c>
    </row>
    <row r="56" spans="1:2" x14ac:dyDescent="0.2">
      <c r="A56" s="147" t="s">
        <v>685</v>
      </c>
      <c r="B56" s="147" t="s">
        <v>686</v>
      </c>
    </row>
    <row r="57" spans="1:2" x14ac:dyDescent="0.2">
      <c r="A57" s="147" t="s">
        <v>229</v>
      </c>
      <c r="B57" s="147" t="s">
        <v>236</v>
      </c>
    </row>
    <row r="58" spans="1:2" ht="17.25" x14ac:dyDescent="0.3">
      <c r="A58" s="147" t="s">
        <v>595</v>
      </c>
      <c r="B58" s="147" t="s">
        <v>596</v>
      </c>
    </row>
    <row r="59" spans="1:2" x14ac:dyDescent="0.2">
      <c r="A59" s="147" t="s">
        <v>633</v>
      </c>
      <c r="B59" s="147" t="s">
        <v>634</v>
      </c>
    </row>
    <row r="60" spans="1:2" x14ac:dyDescent="0.2">
      <c r="A60" s="147" t="s">
        <v>206</v>
      </c>
      <c r="B60" s="147" t="s">
        <v>207</v>
      </c>
    </row>
    <row r="61" spans="1:2" x14ac:dyDescent="0.2">
      <c r="A61" s="147" t="s">
        <v>226</v>
      </c>
      <c r="B61" s="147" t="s">
        <v>150</v>
      </c>
    </row>
    <row r="62" spans="1:2" x14ac:dyDescent="0.2">
      <c r="A62" s="147" t="s">
        <v>630</v>
      </c>
      <c r="B62" s="147" t="s">
        <v>631</v>
      </c>
    </row>
    <row r="63" spans="1:2" x14ac:dyDescent="0.2">
      <c r="A63" s="147" t="s">
        <v>263</v>
      </c>
      <c r="B63" s="147" t="s">
        <v>264</v>
      </c>
    </row>
    <row r="64" spans="1:2" x14ac:dyDescent="0.2">
      <c r="A64" s="147" t="s">
        <v>189</v>
      </c>
      <c r="B64" s="147" t="s">
        <v>196</v>
      </c>
    </row>
    <row r="65" spans="1:2" x14ac:dyDescent="0.2">
      <c r="A65" s="147" t="s">
        <v>648</v>
      </c>
      <c r="B65" s="147" t="s">
        <v>649</v>
      </c>
    </row>
    <row r="66" spans="1:2" x14ac:dyDescent="0.2">
      <c r="A66" s="147" t="s">
        <v>681</v>
      </c>
      <c r="B66" s="147" t="s">
        <v>682</v>
      </c>
    </row>
    <row r="67" spans="1:2" x14ac:dyDescent="0.2">
      <c r="A67" s="147" t="s">
        <v>591</v>
      </c>
      <c r="B67" s="147" t="s">
        <v>696</v>
      </c>
    </row>
    <row r="68" spans="1:2" x14ac:dyDescent="0.2">
      <c r="A68" s="147" t="s">
        <v>258</v>
      </c>
      <c r="B68" s="147" t="s">
        <v>261</v>
      </c>
    </row>
    <row r="69" spans="1:2" x14ac:dyDescent="0.2">
      <c r="A69" s="147" t="s">
        <v>650</v>
      </c>
      <c r="B69" s="147" t="s">
        <v>651</v>
      </c>
    </row>
    <row r="70" spans="1:2" x14ac:dyDescent="0.2">
      <c r="A70" s="147" t="s">
        <v>201</v>
      </c>
      <c r="B70" s="147" t="s">
        <v>203</v>
      </c>
    </row>
    <row r="71" spans="1:2" x14ac:dyDescent="0.2">
      <c r="A71" s="147" t="s">
        <v>202</v>
      </c>
      <c r="B71" s="147" t="s">
        <v>204</v>
      </c>
    </row>
    <row r="72" spans="1:2" x14ac:dyDescent="0.2">
      <c r="A72" s="147" t="s">
        <v>356</v>
      </c>
      <c r="B72" s="147" t="s">
        <v>357</v>
      </c>
    </row>
    <row r="73" spans="1:2" x14ac:dyDescent="0.2">
      <c r="A73" s="147" t="s">
        <v>603</v>
      </c>
      <c r="B73" s="147" t="s">
        <v>604</v>
      </c>
    </row>
    <row r="74" spans="1:2" x14ac:dyDescent="0.2">
      <c r="A74" s="147" t="s">
        <v>282</v>
      </c>
      <c r="B74" s="147" t="s">
        <v>283</v>
      </c>
    </row>
    <row r="75" spans="1:2" x14ac:dyDescent="0.2">
      <c r="A75" s="147" t="s">
        <v>632</v>
      </c>
      <c r="B75" s="147" t="s">
        <v>149</v>
      </c>
    </row>
    <row r="76" spans="1:2" x14ac:dyDescent="0.2">
      <c r="A76" s="147" t="s">
        <v>428</v>
      </c>
      <c r="B76" s="147" t="s">
        <v>691</v>
      </c>
    </row>
    <row r="77" spans="1:2" x14ac:dyDescent="0.2">
      <c r="A77" s="147" t="s">
        <v>679</v>
      </c>
      <c r="B77" s="147" t="s">
        <v>680</v>
      </c>
    </row>
    <row r="78" spans="1:2" x14ac:dyDescent="0.2">
      <c r="A78" s="147" t="s">
        <v>597</v>
      </c>
      <c r="B78" s="147" t="s">
        <v>598</v>
      </c>
    </row>
    <row r="79" spans="1:2" x14ac:dyDescent="0.2">
      <c r="A79" s="147" t="s">
        <v>592</v>
      </c>
      <c r="B79" s="147" t="s">
        <v>593</v>
      </c>
    </row>
    <row r="80" spans="1:2" x14ac:dyDescent="0.2">
      <c r="A80" s="147" t="s">
        <v>599</v>
      </c>
      <c r="B80" s="147" t="s">
        <v>600</v>
      </c>
    </row>
    <row r="81" spans="1:2" x14ac:dyDescent="0.2">
      <c r="A81" s="147" t="s">
        <v>661</v>
      </c>
      <c r="B81" s="147" t="s">
        <v>662</v>
      </c>
    </row>
    <row r="82" spans="1:2" x14ac:dyDescent="0.2">
      <c r="A82" s="147" t="s">
        <v>635</v>
      </c>
      <c r="B82" s="147" t="s">
        <v>636</v>
      </c>
    </row>
    <row r="83" spans="1:2" x14ac:dyDescent="0.2">
      <c r="A83" s="147" t="s">
        <v>182</v>
      </c>
      <c r="B83" s="147" t="s">
        <v>288</v>
      </c>
    </row>
    <row r="84" spans="1:2" x14ac:dyDescent="0.2">
      <c r="A84" s="147" t="s">
        <v>652</v>
      </c>
      <c r="B84" s="147" t="s">
        <v>653</v>
      </c>
    </row>
    <row r="85" spans="1:2" x14ac:dyDescent="0.2">
      <c r="A85" s="147" t="s">
        <v>222</v>
      </c>
      <c r="B85" s="147" t="s">
        <v>223</v>
      </c>
    </row>
    <row r="86" spans="1:2" x14ac:dyDescent="0.2">
      <c r="A86" s="147" t="s">
        <v>578</v>
      </c>
      <c r="B86" s="147" t="s">
        <v>579</v>
      </c>
    </row>
    <row r="87" spans="1:2" x14ac:dyDescent="0.2">
      <c r="A87" s="147" t="s">
        <v>687</v>
      </c>
      <c r="B87" s="147" t="s">
        <v>688</v>
      </c>
    </row>
    <row r="88" spans="1:2" x14ac:dyDescent="0.2">
      <c r="A88" s="147" t="s">
        <v>669</v>
      </c>
      <c r="B88" s="147" t="s">
        <v>0</v>
      </c>
    </row>
    <row r="89" spans="1:2" x14ac:dyDescent="0.2">
      <c r="A89" s="147" t="s">
        <v>608</v>
      </c>
      <c r="B89" s="147" t="s">
        <v>609</v>
      </c>
    </row>
    <row r="90" spans="1:2" x14ac:dyDescent="0.2">
      <c r="A90" s="147" t="s">
        <v>234</v>
      </c>
      <c r="B90" s="147" t="s">
        <v>695</v>
      </c>
    </row>
    <row r="91" spans="1:2" x14ac:dyDescent="0.2">
      <c r="A91" s="147" t="s">
        <v>382</v>
      </c>
      <c r="B91" s="147" t="s">
        <v>614</v>
      </c>
    </row>
    <row r="92" spans="1:2" ht="17.25" x14ac:dyDescent="0.3">
      <c r="A92" s="147" t="s">
        <v>655</v>
      </c>
      <c r="B92" s="147" t="s">
        <v>656</v>
      </c>
    </row>
    <row r="93" spans="1:2" x14ac:dyDescent="0.2">
      <c r="A93" s="147" t="s">
        <v>585</v>
      </c>
      <c r="B93" s="147" t="s">
        <v>586</v>
      </c>
    </row>
    <row r="94" spans="1:2" x14ac:dyDescent="0.2">
      <c r="A94" s="147" t="s">
        <v>584</v>
      </c>
      <c r="B94" s="147" t="s">
        <v>273</v>
      </c>
    </row>
    <row r="95" spans="1:2" x14ac:dyDescent="0.2">
      <c r="A95" s="147" t="s">
        <v>266</v>
      </c>
      <c r="B95" s="147" t="s">
        <v>267</v>
      </c>
    </row>
    <row r="96" spans="1:2" x14ac:dyDescent="0.2">
      <c r="A96" s="147" t="s">
        <v>276</v>
      </c>
      <c r="B96" s="147" t="s">
        <v>279</v>
      </c>
    </row>
    <row r="97" spans="1:2" x14ac:dyDescent="0.2">
      <c r="A97" s="925" t="s">
        <v>667</v>
      </c>
      <c r="B97" s="925" t="s">
        <v>668</v>
      </c>
    </row>
    <row r="98" spans="1:2" x14ac:dyDescent="0.2">
      <c r="A98" s="147" t="s">
        <v>646</v>
      </c>
      <c r="B98" s="147" t="s">
        <v>647</v>
      </c>
    </row>
    <row r="99" spans="1:2" x14ac:dyDescent="0.2">
      <c r="A99" s="147" t="s">
        <v>610</v>
      </c>
      <c r="B99" s="147" t="s">
        <v>611</v>
      </c>
    </row>
    <row r="100" spans="1:2" x14ac:dyDescent="0.2">
      <c r="A100" s="925" t="s">
        <v>666</v>
      </c>
      <c r="B100" s="925" t="s">
        <v>665</v>
      </c>
    </row>
    <row r="101" spans="1:2" x14ac:dyDescent="0.2">
      <c r="A101" s="925" t="s">
        <v>663</v>
      </c>
      <c r="B101" s="925" t="s">
        <v>664</v>
      </c>
    </row>
    <row r="102" spans="1:2" x14ac:dyDescent="0.2">
      <c r="A102" s="147" t="s">
        <v>589</v>
      </c>
      <c r="B102" s="147" t="s">
        <v>590</v>
      </c>
    </row>
    <row r="103" spans="1:2" x14ac:dyDescent="0.2">
      <c r="A103" s="147" t="s">
        <v>640</v>
      </c>
      <c r="B103" s="147" t="s">
        <v>641</v>
      </c>
    </row>
    <row r="104" spans="1:2" x14ac:dyDescent="0.2">
      <c r="A104" s="147" t="s">
        <v>262</v>
      </c>
      <c r="B104" s="147" t="s">
        <v>293</v>
      </c>
    </row>
    <row r="105" spans="1:2" x14ac:dyDescent="0.2">
      <c r="A105" s="147" t="s">
        <v>257</v>
      </c>
      <c r="B105" s="147" t="s">
        <v>328</v>
      </c>
    </row>
    <row r="106" spans="1:2" x14ac:dyDescent="0.2">
      <c r="A106" s="147" t="s">
        <v>370</v>
      </c>
      <c r="B106" s="147" t="s">
        <v>594</v>
      </c>
    </row>
    <row r="107" spans="1:2" x14ac:dyDescent="0.2">
      <c r="A107" s="147" t="s">
        <v>354</v>
      </c>
      <c r="B107" s="147" t="s">
        <v>355</v>
      </c>
    </row>
    <row r="108" spans="1:2" x14ac:dyDescent="0.2">
      <c r="A108" s="147" t="s">
        <v>689</v>
      </c>
      <c r="B108" s="147" t="s">
        <v>690</v>
      </c>
    </row>
    <row r="109" spans="1:2" x14ac:dyDescent="0.2">
      <c r="A109" s="147" t="s">
        <v>618</v>
      </c>
      <c r="B109" s="147" t="s">
        <v>619</v>
      </c>
    </row>
    <row r="110" spans="1:2" x14ac:dyDescent="0.2">
      <c r="A110" s="147" t="s">
        <v>274</v>
      </c>
      <c r="B110" s="147" t="s">
        <v>277</v>
      </c>
    </row>
    <row r="111" spans="1:2" x14ac:dyDescent="0.2">
      <c r="A111" s="147" t="s">
        <v>606</v>
      </c>
      <c r="B111" s="147" t="s">
        <v>607</v>
      </c>
    </row>
    <row r="112" spans="1:2" x14ac:dyDescent="0.2">
      <c r="A112" s="147" t="s">
        <v>601</v>
      </c>
      <c r="B112" s="147" t="s">
        <v>602</v>
      </c>
    </row>
    <row r="113" spans="1:2" x14ac:dyDescent="0.2">
      <c r="A113" s="147" t="s">
        <v>386</v>
      </c>
      <c r="B113" s="147" t="s">
        <v>615</v>
      </c>
    </row>
    <row r="114" spans="1:2" x14ac:dyDescent="0.2">
      <c r="A114" s="147" t="s">
        <v>275</v>
      </c>
      <c r="B114" s="147" t="s">
        <v>278</v>
      </c>
    </row>
    <row r="115" spans="1:2" x14ac:dyDescent="0.2">
      <c r="A115" s="147" t="s">
        <v>232</v>
      </c>
      <c r="B115" s="147" t="s">
        <v>237</v>
      </c>
    </row>
    <row r="116" spans="1:2" x14ac:dyDescent="0.2">
      <c r="A116" s="147" t="s">
        <v>676</v>
      </c>
      <c r="B116" s="147" t="s">
        <v>694</v>
      </c>
    </row>
    <row r="117" spans="1:2" x14ac:dyDescent="0.2">
      <c r="A117" s="147" t="s">
        <v>486</v>
      </c>
      <c r="B117" s="147" t="s">
        <v>605</v>
      </c>
    </row>
    <row r="118" spans="1:2" x14ac:dyDescent="0.2">
      <c r="A118" s="147" t="s">
        <v>286</v>
      </c>
      <c r="B118" s="147" t="s">
        <v>289</v>
      </c>
    </row>
    <row r="119" spans="1:2" x14ac:dyDescent="0.2">
      <c r="A119" s="147" t="s">
        <v>622</v>
      </c>
      <c r="B119" s="147" t="s">
        <v>624</v>
      </c>
    </row>
    <row r="120" spans="1:2" x14ac:dyDescent="0.2">
      <c r="A120" s="147" t="s">
        <v>287</v>
      </c>
      <c r="B120" s="147" t="s">
        <v>291</v>
      </c>
    </row>
    <row r="121" spans="1:2" x14ac:dyDescent="0.2">
      <c r="A121" s="147" t="s">
        <v>208</v>
      </c>
      <c r="B121" s="147" t="s">
        <v>209</v>
      </c>
    </row>
    <row r="122" spans="1:2" s="930" customFormat="1" x14ac:dyDescent="0.2">
      <c r="A122" s="147" t="s">
        <v>265</v>
      </c>
      <c r="B122" s="147" t="s">
        <v>292</v>
      </c>
    </row>
    <row r="123" spans="1:2" x14ac:dyDescent="0.2">
      <c r="A123" s="147" t="s">
        <v>642</v>
      </c>
      <c r="B123" s="147" t="s">
        <v>643</v>
      </c>
    </row>
    <row r="124" spans="1:2" x14ac:dyDescent="0.2">
      <c r="A124" s="147" t="s">
        <v>216</v>
      </c>
      <c r="B124" s="147" t="s">
        <v>309</v>
      </c>
    </row>
    <row r="125" spans="1:2" x14ac:dyDescent="0.2">
      <c r="A125" s="147" t="s">
        <v>268</v>
      </c>
      <c r="B125" s="147" t="s">
        <v>269</v>
      </c>
    </row>
    <row r="126" spans="1:2" x14ac:dyDescent="0.2">
      <c r="A126" s="147" t="s">
        <v>285</v>
      </c>
      <c r="B126" s="147" t="s">
        <v>290</v>
      </c>
    </row>
    <row r="127" spans="1:2" x14ac:dyDescent="0.2">
      <c r="A127" s="147" t="s">
        <v>677</v>
      </c>
      <c r="B127" s="147" t="s">
        <v>678</v>
      </c>
    </row>
    <row r="128" spans="1:2" x14ac:dyDescent="0.2">
      <c r="A128" s="147" t="s">
        <v>199</v>
      </c>
      <c r="B128" s="147" t="s">
        <v>200</v>
      </c>
    </row>
    <row r="129" spans="1:2" x14ac:dyDescent="0.2">
      <c r="A129" s="147" t="s">
        <v>657</v>
      </c>
      <c r="B129" s="147" t="s">
        <v>658</v>
      </c>
    </row>
    <row r="130" spans="1:2" x14ac:dyDescent="0.2">
      <c r="A130" s="147" t="s">
        <v>628</v>
      </c>
      <c r="B130" s="147" t="s">
        <v>629</v>
      </c>
    </row>
    <row r="131" spans="1:2" x14ac:dyDescent="0.2">
      <c r="A131" s="147" t="s">
        <v>187</v>
      </c>
      <c r="B131" s="147" t="s">
        <v>188</v>
      </c>
    </row>
    <row r="132" spans="1:2" x14ac:dyDescent="0.2">
      <c r="A132" s="147" t="s">
        <v>673</v>
      </c>
      <c r="B132" s="147" t="s">
        <v>672</v>
      </c>
    </row>
    <row r="133" spans="1:2" x14ac:dyDescent="0.2">
      <c r="A133" s="147" t="s">
        <v>217</v>
      </c>
      <c r="B133" s="147" t="s">
        <v>637</v>
      </c>
    </row>
    <row r="134" spans="1:2" x14ac:dyDescent="0.2">
      <c r="A134" s="147" t="s">
        <v>626</v>
      </c>
      <c r="B134" s="147" t="s">
        <v>627</v>
      </c>
    </row>
    <row r="135" spans="1:2" x14ac:dyDescent="0.2">
      <c r="A135" s="147" t="s">
        <v>210</v>
      </c>
      <c r="B135" s="147" t="s">
        <v>211</v>
      </c>
    </row>
    <row r="136" spans="1:2" x14ac:dyDescent="0.2">
      <c r="A136" s="147" t="s">
        <v>271</v>
      </c>
      <c r="B136" s="147" t="s">
        <v>272</v>
      </c>
    </row>
    <row r="137" spans="1:2" s="930" customFormat="1" x14ac:dyDescent="0.2">
      <c r="A137" s="147" t="s">
        <v>270</v>
      </c>
      <c r="B137" s="147" t="s">
        <v>308</v>
      </c>
    </row>
    <row r="138" spans="1:2" s="930" customFormat="1" x14ac:dyDescent="0.2">
      <c r="A138" s="147" t="s">
        <v>587</v>
      </c>
      <c r="B138" s="147" t="s">
        <v>588</v>
      </c>
    </row>
    <row r="139" spans="1:2" s="930" customFormat="1" x14ac:dyDescent="0.2">
      <c r="A139" s="147" t="s">
        <v>644</v>
      </c>
      <c r="B139" s="147" t="s">
        <v>645</v>
      </c>
    </row>
    <row r="140" spans="1:2" s="930" customFormat="1" x14ac:dyDescent="0.2">
      <c r="A140" s="147" t="s">
        <v>218</v>
      </c>
      <c r="B140" s="147" t="s">
        <v>221</v>
      </c>
    </row>
    <row r="141" spans="1:2" s="930" customFormat="1" x14ac:dyDescent="0.2">
      <c r="A141" s="147" t="s">
        <v>219</v>
      </c>
      <c r="B141" s="147" t="s">
        <v>220</v>
      </c>
    </row>
    <row r="142" spans="1:2" s="930" customFormat="1" x14ac:dyDescent="0.2">
      <c r="A142" s="147" t="s">
        <v>612</v>
      </c>
      <c r="B142" s="147" t="s">
        <v>613</v>
      </c>
    </row>
    <row r="143" spans="1:2" s="930" customFormat="1" x14ac:dyDescent="0.2">
      <c r="A143" s="147" t="s">
        <v>352</v>
      </c>
      <c r="B143" s="147" t="s">
        <v>353</v>
      </c>
    </row>
    <row r="144" spans="1:2" x14ac:dyDescent="0.2">
      <c r="A144" s="147" t="s">
        <v>659</v>
      </c>
      <c r="B144" s="147" t="s">
        <v>660</v>
      </c>
    </row>
    <row r="145" spans="1:2" x14ac:dyDescent="0.2">
      <c r="A145" s="147" t="s">
        <v>616</v>
      </c>
      <c r="B145" s="147" t="s">
        <v>617</v>
      </c>
    </row>
    <row r="146" spans="1:2" x14ac:dyDescent="0.2">
      <c r="A146" s="147" t="s">
        <v>284</v>
      </c>
      <c r="B146" s="147" t="s">
        <v>304</v>
      </c>
    </row>
    <row r="147" spans="1:2" x14ac:dyDescent="0.2">
      <c r="A147" s="147" t="s">
        <v>683</v>
      </c>
      <c r="B147" s="147" t="s">
        <v>684</v>
      </c>
    </row>
    <row r="148" spans="1:2" x14ac:dyDescent="0.2">
      <c r="A148" s="147" t="s">
        <v>212</v>
      </c>
      <c r="B148" s="147" t="s">
        <v>213</v>
      </c>
    </row>
    <row r="149" spans="1:2" x14ac:dyDescent="0.2">
      <c r="A149" s="147" t="s">
        <v>427</v>
      </c>
      <c r="B149" s="147" t="s">
        <v>224</v>
      </c>
    </row>
    <row r="150" spans="1:2" x14ac:dyDescent="0.2">
      <c r="A150" s="147" t="s">
        <v>231</v>
      </c>
      <c r="B150" s="147" t="s">
        <v>260</v>
      </c>
    </row>
    <row r="151" spans="1:2" x14ac:dyDescent="0.2">
      <c r="A151" s="147" t="s">
        <v>623</v>
      </c>
      <c r="B151" s="147" t="s">
        <v>625</v>
      </c>
    </row>
    <row r="152" spans="1:2" x14ac:dyDescent="0.2">
      <c r="A152" s="147" t="s">
        <v>205</v>
      </c>
      <c r="B152" s="147" t="s">
        <v>693</v>
      </c>
    </row>
    <row r="153" spans="1:2" x14ac:dyDescent="0.2">
      <c r="A153" s="147" t="s">
        <v>3</v>
      </c>
      <c r="B153" s="147" t="s">
        <v>192</v>
      </c>
    </row>
    <row r="154" spans="1:2" x14ac:dyDescent="0.2">
      <c r="A154" s="147" t="s">
        <v>674</v>
      </c>
      <c r="B154" s="147" t="s">
        <v>675</v>
      </c>
    </row>
    <row r="155" spans="1:2" x14ac:dyDescent="0.2">
      <c r="A155" s="147" t="s">
        <v>300</v>
      </c>
      <c r="B155" s="147" t="s">
        <v>307</v>
      </c>
    </row>
    <row r="156" spans="1:2" x14ac:dyDescent="0.2">
      <c r="A156" s="147" t="s">
        <v>190</v>
      </c>
      <c r="B156" s="147" t="s">
        <v>195</v>
      </c>
    </row>
    <row r="157" spans="1:2" x14ac:dyDescent="0.2">
      <c r="A157" s="147" t="s">
        <v>280</v>
      </c>
      <c r="B157" s="147" t="s">
        <v>281</v>
      </c>
    </row>
    <row r="158" spans="1:2" x14ac:dyDescent="0.2">
      <c r="A158" s="142"/>
      <c r="B158" s="142"/>
    </row>
    <row r="159" spans="1:2" x14ac:dyDescent="0.2">
      <c r="A159" s="142"/>
      <c r="B159" s="142"/>
    </row>
    <row r="160" spans="1:2" x14ac:dyDescent="0.2">
      <c r="A160" s="142"/>
      <c r="B160" s="142"/>
    </row>
    <row r="161" spans="1:2" x14ac:dyDescent="0.2">
      <c r="A161" s="142"/>
      <c r="B161" s="142"/>
    </row>
    <row r="162" spans="1:2" x14ac:dyDescent="0.2">
      <c r="A162" s="142"/>
      <c r="B162" s="142"/>
    </row>
    <row r="163" spans="1:2" x14ac:dyDescent="0.2">
      <c r="A163" s="142"/>
      <c r="B163" s="142"/>
    </row>
    <row r="164" spans="1:2" x14ac:dyDescent="0.2">
      <c r="A164" s="142"/>
      <c r="B164" s="142"/>
    </row>
    <row r="165" spans="1:2" x14ac:dyDescent="0.2">
      <c r="A165" s="142"/>
      <c r="B165" s="142"/>
    </row>
    <row r="166" spans="1:2" x14ac:dyDescent="0.2">
      <c r="A166" s="142"/>
      <c r="B166" s="142"/>
    </row>
    <row r="167" spans="1:2" x14ac:dyDescent="0.2">
      <c r="A167" s="142"/>
      <c r="B167" s="142"/>
    </row>
  </sheetData>
  <autoFilter ref="A43:B157" xr:uid="{F96076A9-949D-4518-A564-6FFCE6063BB6}">
    <sortState xmlns:xlrd2="http://schemas.microsoft.com/office/spreadsheetml/2017/richdata2" ref="A44:B157">
      <sortCondition ref="A43:A157"/>
    </sortState>
  </autoFilter>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A72FF-7AA1-4422-B207-6B0DDC75170C}">
  <sheetPr>
    <tabColor theme="5"/>
  </sheetPr>
  <dimension ref="A1:BE189"/>
  <sheetViews>
    <sheetView topLeftCell="A7" workbookViewId="0">
      <selection activeCell="D7" activeCellId="3" sqref="C4 D4 C7 D7"/>
    </sheetView>
  </sheetViews>
  <sheetFormatPr baseColWidth="10" defaultColWidth="11.25" defaultRowHeight="15.75" x14ac:dyDescent="0.25"/>
  <cols>
    <col min="1" max="1" width="3.625" style="4" customWidth="1"/>
    <col min="2" max="2" width="35.625" style="4" customWidth="1"/>
    <col min="3" max="3" width="15.625" style="43" customWidth="1"/>
    <col min="4" max="4" width="15.625" style="5" customWidth="1"/>
    <col min="5" max="5" width="3.25" style="4" customWidth="1"/>
    <col min="6" max="6" width="34.5" style="60" customWidth="1"/>
    <col min="7" max="7" width="21.5" style="60" bestFit="1" customWidth="1"/>
    <col min="8" max="8" width="15.625" style="60" customWidth="1"/>
    <col min="9" max="9" width="11.25" style="60"/>
    <col min="10" max="10" width="19.25" style="60" customWidth="1"/>
    <col min="11" max="19" width="12.625" style="60" customWidth="1"/>
    <col min="20" max="20" width="12.625" style="4" customWidth="1"/>
    <col min="21" max="21" width="11.25" style="4"/>
    <col min="22" max="22" width="19.25" style="4" customWidth="1"/>
    <col min="23" max="23" width="17.75" style="4" customWidth="1"/>
    <col min="24" max="24" width="18" style="4" customWidth="1"/>
    <col min="25" max="28" width="11" style="60" hidden="1" customWidth="1"/>
    <col min="29" max="29" width="6.75" style="60" customWidth="1"/>
    <col min="30" max="30" width="33.625" style="4" customWidth="1"/>
    <col min="31" max="31" width="18" style="4" customWidth="1"/>
    <col min="32" max="32" width="18.25" style="4" customWidth="1"/>
    <col min="33" max="34" width="11.25" style="4"/>
    <col min="35" max="35" width="17.75" style="4" customWidth="1"/>
    <col min="36" max="43" width="13.625" style="4" customWidth="1"/>
    <col min="44" max="16384" width="11.25" style="4"/>
  </cols>
  <sheetData>
    <row r="1" spans="1:57" ht="16.5" thickBot="1" x14ac:dyDescent="0.3">
      <c r="A1" s="60"/>
      <c r="B1" s="60"/>
      <c r="C1" s="916"/>
      <c r="D1" s="55"/>
      <c r="E1" s="60"/>
    </row>
    <row r="2" spans="1:57" ht="18" customHeight="1" thickBot="1" x14ac:dyDescent="0.3">
      <c r="A2" s="60"/>
      <c r="B2" s="190" t="s">
        <v>417</v>
      </c>
      <c r="C2" s="913">
        <v>2021</v>
      </c>
      <c r="D2" s="913">
        <v>2022</v>
      </c>
      <c r="E2" s="13"/>
      <c r="F2" s="158"/>
      <c r="G2" s="13"/>
      <c r="H2" s="13"/>
      <c r="U2" s="60"/>
      <c r="AD2" s="60"/>
      <c r="AE2" s="60"/>
      <c r="AF2" s="60"/>
      <c r="AG2" s="60"/>
      <c r="AH2" s="60"/>
      <c r="AI2" s="60"/>
      <c r="AJ2" s="60"/>
      <c r="AK2" s="60"/>
      <c r="AL2" s="60"/>
      <c r="AM2" s="60"/>
      <c r="AN2" s="60"/>
      <c r="AO2" s="60"/>
      <c r="AP2" s="60"/>
      <c r="AQ2" s="60"/>
      <c r="AR2" s="60"/>
      <c r="AS2" s="60"/>
      <c r="AT2" s="60"/>
      <c r="AU2" s="60"/>
      <c r="AV2" s="60"/>
      <c r="AW2" s="60"/>
    </row>
    <row r="3" spans="1:57" ht="18" customHeight="1" x14ac:dyDescent="0.25">
      <c r="A3" s="60"/>
      <c r="B3" s="500" t="s">
        <v>8</v>
      </c>
      <c r="C3" s="159">
        <v>0.89441300000000001</v>
      </c>
      <c r="D3" s="159">
        <v>0.66602700000000004</v>
      </c>
      <c r="E3" s="13"/>
      <c r="F3" s="158"/>
      <c r="G3" s="13"/>
      <c r="H3" s="13"/>
      <c r="U3" s="60"/>
      <c r="AD3" s="60"/>
      <c r="AE3" s="60"/>
      <c r="AF3" s="60"/>
      <c r="AG3" s="60"/>
      <c r="AH3" s="60"/>
      <c r="AI3" s="60"/>
      <c r="AJ3" s="60"/>
      <c r="AK3" s="60"/>
      <c r="AL3" s="60"/>
      <c r="AM3" s="60"/>
      <c r="AN3" s="60"/>
      <c r="AO3" s="60"/>
      <c r="AP3" s="60"/>
      <c r="AQ3" s="60"/>
      <c r="AR3" s="60"/>
      <c r="AS3" s="60"/>
      <c r="AT3" s="60"/>
      <c r="AU3" s="60"/>
      <c r="AV3" s="60"/>
      <c r="AW3" s="60"/>
    </row>
    <row r="4" spans="1:57" ht="18" customHeight="1" x14ac:dyDescent="0.25">
      <c r="A4" s="60"/>
      <c r="B4" s="736" t="s">
        <v>13</v>
      </c>
      <c r="C4" s="186">
        <f>0.138381</f>
        <v>0.138381</v>
      </c>
      <c r="D4" s="186">
        <v>0.11261</v>
      </c>
      <c r="E4" s="13"/>
      <c r="F4" s="158"/>
      <c r="G4" s="13"/>
      <c r="H4" s="13"/>
      <c r="U4" s="60"/>
      <c r="AD4" s="60"/>
      <c r="AE4" s="60"/>
      <c r="AF4" s="60"/>
      <c r="AG4" s="60"/>
      <c r="AH4" s="60"/>
      <c r="AI4" s="60"/>
      <c r="AJ4" s="60"/>
      <c r="AK4" s="60"/>
      <c r="AL4" s="60"/>
      <c r="AM4" s="60"/>
      <c r="AN4" s="60"/>
      <c r="AO4" s="60"/>
      <c r="AP4" s="60"/>
      <c r="AQ4" s="60"/>
      <c r="AR4" s="60"/>
      <c r="AS4" s="60"/>
      <c r="AT4" s="60"/>
      <c r="AU4" s="60"/>
      <c r="AV4" s="60"/>
      <c r="AW4" s="60"/>
    </row>
    <row r="5" spans="1:57" ht="18" customHeight="1" x14ac:dyDescent="0.25">
      <c r="A5" s="60"/>
      <c r="B5" s="737" t="s">
        <v>11</v>
      </c>
      <c r="C5" s="185">
        <v>2</v>
      </c>
      <c r="D5" s="185">
        <v>2</v>
      </c>
      <c r="E5" s="13"/>
      <c r="F5" s="158"/>
      <c r="G5" s="13"/>
      <c r="H5" s="13"/>
      <c r="U5" s="60"/>
      <c r="AD5" s="60"/>
      <c r="AE5" s="60"/>
      <c r="AF5" s="60"/>
      <c r="AG5" s="60"/>
      <c r="AH5" s="60"/>
      <c r="AI5" s="60"/>
      <c r="AJ5" s="60"/>
      <c r="AK5" s="60"/>
      <c r="AL5" s="60"/>
      <c r="AM5" s="60"/>
      <c r="AN5" s="60"/>
      <c r="AO5" s="60"/>
      <c r="AP5" s="60"/>
      <c r="AQ5" s="60"/>
      <c r="AR5" s="60"/>
      <c r="AS5" s="60"/>
      <c r="AT5" s="60"/>
      <c r="AU5" s="60"/>
      <c r="AV5" s="60"/>
      <c r="AW5" s="60"/>
    </row>
    <row r="6" spans="1:57" ht="18" customHeight="1" x14ac:dyDescent="0.25">
      <c r="A6" s="60"/>
      <c r="B6" s="738" t="s">
        <v>9</v>
      </c>
      <c r="C6" s="186">
        <v>1.0433520000000001</v>
      </c>
      <c r="D6" s="186">
        <v>0.92978099999999997</v>
      </c>
      <c r="E6" s="13"/>
      <c r="F6" s="158"/>
      <c r="G6" s="13"/>
      <c r="H6" s="13"/>
      <c r="U6" s="60"/>
      <c r="AD6" s="60"/>
      <c r="AE6" s="60"/>
      <c r="AF6" s="60"/>
      <c r="AG6" s="60"/>
      <c r="AH6" s="60"/>
      <c r="AI6" s="60"/>
      <c r="AJ6" s="60"/>
      <c r="AK6" s="60"/>
      <c r="AL6" s="60"/>
      <c r="AM6" s="60"/>
      <c r="AN6" s="60"/>
      <c r="AO6" s="60"/>
      <c r="AP6" s="60"/>
      <c r="AQ6" s="60"/>
      <c r="AR6" s="60"/>
      <c r="AS6" s="60"/>
      <c r="AT6" s="60"/>
      <c r="AU6" s="60"/>
      <c r="AV6" s="60"/>
      <c r="AW6" s="60"/>
    </row>
    <row r="7" spans="1:57" ht="18" customHeight="1" x14ac:dyDescent="0.25">
      <c r="A7" s="60"/>
      <c r="B7" s="736" t="s">
        <v>313</v>
      </c>
      <c r="C7" s="917">
        <v>6.0491000000000003E-2</v>
      </c>
      <c r="D7" s="917">
        <v>0.02</v>
      </c>
      <c r="E7" s="13"/>
      <c r="F7" s="158"/>
      <c r="G7" s="13"/>
      <c r="H7" s="13"/>
      <c r="U7" s="60"/>
      <c r="AD7" s="60"/>
      <c r="AE7" s="60"/>
      <c r="AF7" s="60"/>
      <c r="AG7" s="60"/>
      <c r="AH7" s="60"/>
      <c r="AI7" s="60"/>
      <c r="AJ7" s="60"/>
      <c r="AK7" s="60"/>
      <c r="AL7" s="60"/>
      <c r="AM7" s="60"/>
      <c r="AN7" s="60"/>
      <c r="AO7" s="60"/>
      <c r="AP7" s="60"/>
      <c r="AQ7" s="60"/>
      <c r="AR7" s="60"/>
      <c r="AS7" s="60"/>
      <c r="AT7" s="60"/>
      <c r="AU7" s="60"/>
      <c r="AV7" s="60"/>
      <c r="AW7" s="60"/>
    </row>
    <row r="8" spans="1:57" ht="18" customHeight="1" x14ac:dyDescent="0.25">
      <c r="A8" s="60"/>
      <c r="B8" s="737" t="s">
        <v>12</v>
      </c>
      <c r="C8" s="185">
        <v>0.6</v>
      </c>
      <c r="D8" s="185">
        <v>0.6</v>
      </c>
      <c r="E8" s="13"/>
      <c r="F8" s="158"/>
      <c r="G8" s="13"/>
      <c r="H8" s="13"/>
      <c r="U8" s="60"/>
      <c r="AD8" s="60"/>
      <c r="AE8" s="60"/>
      <c r="AF8" s="60"/>
      <c r="AG8" s="60"/>
      <c r="AH8" s="60"/>
      <c r="AI8" s="60"/>
      <c r="AJ8" s="60"/>
      <c r="AK8" s="60"/>
      <c r="AL8" s="60"/>
      <c r="AM8" s="60"/>
      <c r="AN8" s="60"/>
      <c r="AO8" s="60"/>
      <c r="AP8" s="60"/>
      <c r="AQ8" s="60"/>
      <c r="AR8" s="60"/>
      <c r="AS8" s="60"/>
      <c r="AT8" s="60"/>
      <c r="AU8" s="60"/>
      <c r="AV8" s="60"/>
      <c r="AW8" s="60"/>
    </row>
    <row r="9" spans="1:57" ht="14.25" customHeight="1" x14ac:dyDescent="0.25">
      <c r="A9" s="60"/>
      <c r="B9" s="776"/>
      <c r="C9" s="159"/>
      <c r="D9" s="160"/>
      <c r="E9" s="13"/>
      <c r="F9" s="158"/>
      <c r="G9" s="13"/>
      <c r="H9" s="13"/>
      <c r="U9" s="60"/>
      <c r="AD9" s="60"/>
      <c r="AE9" s="60"/>
      <c r="AF9" s="60"/>
      <c r="AG9" s="60"/>
      <c r="AH9" s="60"/>
      <c r="AI9" s="60"/>
      <c r="AJ9" s="60"/>
      <c r="AK9" s="60"/>
      <c r="AL9" s="60"/>
      <c r="AM9" s="60"/>
      <c r="AN9" s="60"/>
      <c r="AO9" s="60"/>
      <c r="AP9" s="60"/>
      <c r="AQ9" s="60"/>
      <c r="AR9" s="60"/>
      <c r="AS9" s="60"/>
      <c r="AT9" s="60"/>
      <c r="AU9" s="60"/>
      <c r="AV9" s="60"/>
      <c r="AW9" s="60"/>
    </row>
    <row r="10" spans="1:57" ht="14.25" customHeight="1" x14ac:dyDescent="0.25">
      <c r="A10" s="60"/>
      <c r="B10" s="776"/>
      <c r="C10" s="560"/>
      <c r="D10" s="270"/>
      <c r="E10" s="13"/>
      <c r="F10" s="158"/>
      <c r="G10" s="13"/>
      <c r="H10" s="13"/>
      <c r="Y10" s="4"/>
      <c r="Z10" s="4"/>
      <c r="AA10" s="4"/>
      <c r="AB10" s="4"/>
      <c r="AC10" s="4"/>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row>
    <row r="11" spans="1:57" ht="14.25" customHeight="1" x14ac:dyDescent="0.25">
      <c r="A11" s="60"/>
      <c r="B11" s="69"/>
      <c r="C11" s="44"/>
      <c r="D11" s="64"/>
      <c r="E11" s="13"/>
      <c r="F11" s="158"/>
      <c r="G11" s="13"/>
      <c r="H11" s="13"/>
      <c r="J11" s="269"/>
      <c r="K11" s="58"/>
      <c r="L11" s="58"/>
      <c r="M11" s="58"/>
      <c r="N11" s="58"/>
      <c r="O11" s="58"/>
      <c r="P11" s="58"/>
      <c r="Q11" s="58"/>
      <c r="R11" s="58"/>
      <c r="S11" s="58"/>
      <c r="T11" s="15"/>
      <c r="U11" s="60"/>
      <c r="AD11" s="60"/>
      <c r="AE11" s="60"/>
      <c r="AF11" s="60"/>
      <c r="AG11" s="60"/>
      <c r="AH11" s="60"/>
      <c r="AI11" s="60"/>
      <c r="AJ11" s="60"/>
      <c r="AK11" s="60"/>
      <c r="AL11" s="60"/>
      <c r="AM11" s="60"/>
      <c r="AN11" s="60"/>
      <c r="AO11" s="60"/>
      <c r="AP11" s="60"/>
      <c r="AQ11" s="60"/>
      <c r="AR11" s="60"/>
      <c r="AS11" s="60"/>
      <c r="AT11" s="60"/>
      <c r="AU11" s="60"/>
      <c r="AV11" s="60"/>
      <c r="AW11" s="60"/>
    </row>
    <row r="12" spans="1:57" ht="14.25" customHeight="1" x14ac:dyDescent="0.25">
      <c r="A12" s="60"/>
      <c r="B12" s="776" t="s">
        <v>431</v>
      </c>
      <c r="C12" s="67"/>
      <c r="D12" s="270"/>
      <c r="E12" s="13"/>
      <c r="F12" s="158"/>
      <c r="G12" s="13"/>
      <c r="H12" s="13"/>
      <c r="J12" s="269"/>
      <c r="K12" s="58"/>
      <c r="L12" s="58"/>
      <c r="M12" s="58"/>
      <c r="N12" s="58"/>
      <c r="O12" s="58"/>
      <c r="P12" s="58"/>
      <c r="Q12" s="58"/>
      <c r="R12" s="58"/>
      <c r="S12" s="58"/>
      <c r="T12" s="15"/>
      <c r="U12" s="60"/>
      <c r="AD12" s="60"/>
      <c r="AE12" s="60"/>
      <c r="AF12" s="60"/>
      <c r="AG12" s="60"/>
      <c r="AH12" s="60"/>
      <c r="AI12" s="60"/>
      <c r="AJ12" s="60"/>
      <c r="AK12" s="60"/>
      <c r="AL12" s="60"/>
      <c r="AM12" s="60"/>
      <c r="AN12" s="60"/>
      <c r="AO12" s="60"/>
      <c r="AP12" s="60"/>
      <c r="AQ12" s="60"/>
      <c r="AR12" s="60"/>
      <c r="AS12" s="60"/>
      <c r="AT12" s="60"/>
      <c r="AU12" s="60"/>
      <c r="AV12" s="60"/>
      <c r="AW12" s="60"/>
    </row>
    <row r="13" spans="1:57" ht="14.25" customHeight="1" x14ac:dyDescent="0.25">
      <c r="A13" s="60"/>
      <c r="B13" s="60"/>
      <c r="C13" s="67"/>
      <c r="D13" s="55"/>
      <c r="E13" s="60"/>
      <c r="J13" s="269"/>
      <c r="K13" s="58"/>
      <c r="L13" s="58"/>
      <c r="M13" s="58"/>
      <c r="N13" s="58"/>
      <c r="O13" s="58"/>
      <c r="P13" s="58"/>
      <c r="Q13" s="58"/>
      <c r="R13" s="58"/>
      <c r="S13" s="58"/>
      <c r="T13" s="15"/>
      <c r="U13" s="60"/>
      <c r="AG13" s="60"/>
      <c r="AH13" s="60"/>
      <c r="AI13" s="60"/>
      <c r="AJ13" s="60"/>
      <c r="AK13" s="60"/>
      <c r="AL13" s="60"/>
      <c r="AM13" s="60"/>
      <c r="AN13" s="60"/>
      <c r="AO13" s="60"/>
      <c r="AP13" s="60"/>
      <c r="AQ13" s="60"/>
      <c r="AR13" s="60"/>
      <c r="AS13" s="60"/>
      <c r="AT13" s="60"/>
      <c r="AU13" s="60"/>
      <c r="AV13" s="60"/>
      <c r="AW13" s="60"/>
    </row>
    <row r="14" spans="1:57" ht="14.25" customHeight="1" x14ac:dyDescent="0.25">
      <c r="A14" s="60"/>
      <c r="B14" s="60"/>
      <c r="C14" s="67"/>
      <c r="D14" s="55"/>
      <c r="E14" s="60"/>
      <c r="U14" s="60"/>
      <c r="AG14" s="60"/>
      <c r="AH14" s="60"/>
      <c r="AI14" s="60"/>
      <c r="AJ14" s="60"/>
      <c r="AK14" s="60"/>
      <c r="AL14" s="60"/>
      <c r="AM14" s="60"/>
      <c r="AN14" s="60"/>
      <c r="AO14" s="60"/>
      <c r="AP14" s="60"/>
      <c r="AQ14" s="60"/>
      <c r="AR14" s="60"/>
      <c r="AS14" s="60"/>
      <c r="AT14" s="60"/>
      <c r="AU14" s="60"/>
      <c r="AV14" s="60"/>
      <c r="AW14" s="60"/>
    </row>
    <row r="15" spans="1:57" ht="14.25" customHeight="1" thickBot="1" x14ac:dyDescent="0.3">
      <c r="A15" s="60"/>
      <c r="B15" s="60"/>
      <c r="C15" s="67"/>
      <c r="D15" s="55"/>
      <c r="E15" s="60"/>
      <c r="U15" s="60"/>
      <c r="V15" s="1024"/>
      <c r="W15" s="1024"/>
      <c r="X15" s="1024"/>
      <c r="Y15" s="11"/>
      <c r="Z15" s="11"/>
      <c r="AA15" s="11"/>
      <c r="AB15" s="11"/>
      <c r="AC15" s="12"/>
      <c r="AD15" s="8"/>
      <c r="AE15" s="8"/>
      <c r="AF15" s="8"/>
      <c r="AG15" s="60"/>
      <c r="AH15" s="60"/>
      <c r="AI15" s="60"/>
      <c r="AJ15" s="60"/>
      <c r="AK15" s="60"/>
      <c r="AL15" s="60"/>
      <c r="AM15" s="60"/>
      <c r="AN15" s="60"/>
      <c r="AO15" s="60"/>
      <c r="AP15" s="60"/>
      <c r="AQ15" s="60"/>
      <c r="AR15" s="60"/>
      <c r="AS15" s="60"/>
      <c r="AT15" s="60"/>
      <c r="AU15" s="60"/>
      <c r="AV15" s="60"/>
      <c r="AW15" s="60"/>
    </row>
    <row r="16" spans="1:57" ht="14.25" customHeight="1" x14ac:dyDescent="0.25">
      <c r="A16" s="60"/>
      <c r="B16" s="60"/>
      <c r="C16" s="67"/>
      <c r="D16" s="55"/>
      <c r="E16" s="60"/>
      <c r="U16" s="60"/>
      <c r="V16" s="14"/>
      <c r="W16" s="14"/>
      <c r="X16" s="14"/>
      <c r="Y16" s="13"/>
      <c r="Z16" s="13"/>
      <c r="AA16" s="13"/>
      <c r="AB16" s="13"/>
      <c r="AC16" s="13"/>
      <c r="AD16" s="62"/>
      <c r="AE16" s="14"/>
      <c r="AF16" s="14"/>
      <c r="AG16" s="60"/>
      <c r="AH16" s="60"/>
      <c r="AI16" s="60"/>
      <c r="AJ16" s="60"/>
      <c r="AK16" s="60"/>
      <c r="AL16" s="60"/>
      <c r="AM16" s="60"/>
      <c r="AN16" s="60"/>
      <c r="AO16" s="60"/>
      <c r="AP16" s="60"/>
      <c r="AQ16" s="60"/>
      <c r="AR16" s="60"/>
      <c r="AS16" s="60"/>
      <c r="AT16" s="60"/>
      <c r="AU16" s="60"/>
      <c r="AV16" s="60"/>
      <c r="AW16" s="60"/>
    </row>
    <row r="17" spans="1:49" ht="14.25" customHeight="1" thickBot="1" x14ac:dyDescent="0.3">
      <c r="A17" s="60"/>
      <c r="B17" s="60"/>
      <c r="C17" s="67"/>
      <c r="D17" s="55"/>
      <c r="E17" s="60"/>
      <c r="U17" s="60"/>
      <c r="V17" s="61"/>
      <c r="W17" s="61"/>
      <c r="X17" s="61"/>
      <c r="Y17" s="1"/>
      <c r="Z17" s="1"/>
      <c r="AA17" s="1"/>
      <c r="AB17" s="1"/>
      <c r="AC17" s="269"/>
      <c r="AD17" s="61"/>
      <c r="AE17" s="61"/>
      <c r="AF17" s="61"/>
      <c r="AG17" s="60"/>
      <c r="AH17" s="60"/>
      <c r="AI17" s="60"/>
      <c r="AJ17" s="60"/>
      <c r="AK17" s="60"/>
      <c r="AL17" s="60"/>
      <c r="AM17" s="60"/>
      <c r="AN17" s="60"/>
      <c r="AO17" s="60"/>
      <c r="AP17" s="60"/>
      <c r="AQ17" s="60"/>
      <c r="AR17" s="60"/>
      <c r="AS17" s="60"/>
      <c r="AT17" s="60"/>
      <c r="AU17" s="60"/>
      <c r="AV17" s="60"/>
      <c r="AW17" s="60"/>
    </row>
    <row r="18" spans="1:49" s="74" customFormat="1" ht="14.25" customHeight="1" x14ac:dyDescent="0.25">
      <c r="B18" s="75"/>
    </row>
    <row r="19" spans="1:49" ht="14.25" customHeight="1" thickBot="1" x14ac:dyDescent="0.3">
      <c r="A19" s="60"/>
      <c r="B19" s="60"/>
      <c r="C19" s="67"/>
      <c r="D19" s="55"/>
      <c r="E19" s="60"/>
      <c r="U19" s="60"/>
      <c r="V19" s="684"/>
      <c r="W19" s="293"/>
      <c r="X19" s="293"/>
      <c r="Y19" s="6"/>
      <c r="Z19" s="6"/>
      <c r="AA19" s="6"/>
      <c r="AB19" s="6"/>
      <c r="AC19" s="58"/>
      <c r="AD19" s="293"/>
      <c r="AE19" s="293"/>
      <c r="AF19" s="293"/>
      <c r="AG19" s="60"/>
      <c r="AH19" s="60"/>
      <c r="AI19" s="60"/>
      <c r="AJ19" s="60"/>
      <c r="AK19" s="60"/>
      <c r="AL19" s="60"/>
      <c r="AM19" s="60"/>
      <c r="AN19" s="60"/>
      <c r="AO19" s="60"/>
      <c r="AP19" s="60"/>
      <c r="AQ19" s="60"/>
      <c r="AR19" s="60"/>
      <c r="AS19" s="60"/>
      <c r="AT19" s="60"/>
      <c r="AU19" s="60"/>
      <c r="AV19" s="60"/>
      <c r="AW19" s="60"/>
    </row>
    <row r="20" spans="1:49" ht="14.25" customHeight="1" thickBot="1" x14ac:dyDescent="0.3">
      <c r="A20" s="60"/>
      <c r="B20" s="60"/>
      <c r="C20" s="67"/>
      <c r="D20" s="55"/>
      <c r="E20" s="60"/>
      <c r="U20" s="60"/>
      <c r="V20" s="293"/>
      <c r="W20" s="293"/>
      <c r="X20" s="293"/>
      <c r="Y20" s="6"/>
      <c r="Z20" s="6"/>
      <c r="AA20" s="6"/>
      <c r="AB20" s="6"/>
      <c r="AC20" s="58"/>
      <c r="AD20" s="293"/>
      <c r="AE20" s="293"/>
      <c r="AF20" s="293"/>
      <c r="AG20" s="60"/>
      <c r="AH20" s="60"/>
      <c r="AI20" s="60"/>
      <c r="AJ20" s="60"/>
      <c r="AK20" s="60"/>
      <c r="AL20" s="60"/>
      <c r="AM20" s="60"/>
      <c r="AN20" s="60"/>
      <c r="AO20" s="60"/>
      <c r="AP20" s="60"/>
      <c r="AQ20" s="60"/>
      <c r="AR20" s="60"/>
      <c r="AS20" s="60"/>
      <c r="AT20" s="60"/>
      <c r="AU20" s="60"/>
      <c r="AV20" s="60"/>
      <c r="AW20" s="60"/>
    </row>
    <row r="21" spans="1:49" ht="14.25" customHeight="1" thickBot="1" x14ac:dyDescent="0.3">
      <c r="A21" s="60"/>
      <c r="B21" s="60"/>
      <c r="C21" s="67"/>
      <c r="D21" s="55"/>
      <c r="E21" s="60"/>
      <c r="U21" s="60"/>
      <c r="V21" s="293"/>
      <c r="W21" s="293"/>
      <c r="X21" s="293"/>
      <c r="Y21" s="6"/>
      <c r="Z21" s="6"/>
      <c r="AA21" s="6"/>
      <c r="AB21" s="6"/>
      <c r="AC21" s="58"/>
      <c r="AD21" s="268"/>
      <c r="AE21" s="293"/>
      <c r="AF21" s="293"/>
      <c r="AG21" s="60"/>
      <c r="AH21" s="60"/>
      <c r="AI21" s="60"/>
      <c r="AJ21" s="60"/>
      <c r="AK21" s="60"/>
      <c r="AL21" s="60"/>
      <c r="AM21" s="60"/>
      <c r="AN21" s="60"/>
      <c r="AO21" s="60"/>
      <c r="AP21" s="60"/>
      <c r="AQ21" s="60"/>
      <c r="AR21" s="60"/>
      <c r="AS21" s="60"/>
      <c r="AT21" s="60"/>
      <c r="AU21" s="60"/>
      <c r="AV21" s="60"/>
      <c r="AW21" s="60"/>
    </row>
    <row r="22" spans="1:49" ht="14.25" customHeight="1" thickBot="1" x14ac:dyDescent="0.3">
      <c r="A22" s="60"/>
      <c r="B22" s="60"/>
      <c r="C22" s="67"/>
      <c r="D22" s="55"/>
      <c r="E22" s="60"/>
      <c r="U22" s="60"/>
      <c r="V22" s="61"/>
      <c r="W22" s="684"/>
      <c r="X22" s="684"/>
      <c r="Y22" s="6"/>
      <c r="Z22" s="6"/>
      <c r="AA22" s="6"/>
      <c r="AB22" s="6"/>
      <c r="AC22" s="58"/>
      <c r="AD22" s="293"/>
      <c r="AE22" s="684"/>
      <c r="AF22" s="684"/>
      <c r="AG22" s="60"/>
      <c r="AH22" s="60"/>
      <c r="AI22" s="60"/>
      <c r="AJ22" s="60"/>
      <c r="AK22" s="60"/>
      <c r="AL22" s="60"/>
      <c r="AM22" s="60"/>
      <c r="AN22" s="60"/>
      <c r="AO22" s="60"/>
      <c r="AP22" s="60"/>
      <c r="AQ22" s="60"/>
      <c r="AR22" s="60"/>
      <c r="AS22" s="60"/>
      <c r="AT22" s="60"/>
      <c r="AU22" s="60"/>
      <c r="AV22" s="60"/>
      <c r="AW22" s="60"/>
    </row>
    <row r="23" spans="1:49" ht="14.25" customHeight="1" thickBot="1" x14ac:dyDescent="0.3">
      <c r="A23" s="60"/>
      <c r="B23" s="60"/>
      <c r="C23" s="67"/>
      <c r="D23" s="55"/>
      <c r="E23" s="60"/>
      <c r="U23" s="60"/>
      <c r="V23" s="293"/>
      <c r="W23" s="684"/>
      <c r="X23" s="684"/>
      <c r="Y23" s="6"/>
      <c r="Z23" s="6"/>
      <c r="AA23" s="6"/>
      <c r="AB23" s="6"/>
      <c r="AC23" s="58"/>
      <c r="AD23" s="293"/>
      <c r="AE23" s="684"/>
      <c r="AF23" s="684"/>
      <c r="AG23" s="60"/>
      <c r="AH23" s="60"/>
      <c r="AI23" s="60"/>
      <c r="AJ23" s="60"/>
      <c r="AK23" s="60"/>
      <c r="AL23" s="60"/>
      <c r="AM23" s="60"/>
      <c r="AN23" s="60"/>
      <c r="AO23" s="60"/>
      <c r="AP23" s="60"/>
      <c r="AQ23" s="60"/>
      <c r="AR23" s="60"/>
      <c r="AS23" s="60"/>
      <c r="AT23" s="60"/>
      <c r="AU23" s="60"/>
      <c r="AV23" s="60"/>
      <c r="AW23" s="60"/>
    </row>
    <row r="24" spans="1:49" ht="14.25" customHeight="1" thickBot="1" x14ac:dyDescent="0.3">
      <c r="A24" s="60"/>
      <c r="B24" s="60"/>
      <c r="C24" s="67"/>
      <c r="D24" s="55"/>
      <c r="E24" s="60"/>
      <c r="U24" s="60"/>
      <c r="V24" s="684"/>
      <c r="W24" s="684"/>
      <c r="X24" s="684"/>
      <c r="Y24" s="6"/>
      <c r="Z24" s="6"/>
      <c r="AA24" s="6"/>
      <c r="AB24" s="6"/>
      <c r="AC24" s="58"/>
      <c r="AD24" s="293"/>
      <c r="AE24" s="684"/>
      <c r="AF24" s="684"/>
      <c r="AG24" s="60"/>
      <c r="AH24" s="60"/>
      <c r="AI24" s="60"/>
      <c r="AJ24" s="60"/>
      <c r="AK24" s="60"/>
      <c r="AL24" s="60"/>
      <c r="AM24" s="60"/>
      <c r="AN24" s="60"/>
      <c r="AO24" s="60"/>
      <c r="AP24" s="60"/>
      <c r="AQ24" s="60"/>
      <c r="AR24" s="60"/>
      <c r="AS24" s="60"/>
      <c r="AT24" s="60"/>
      <c r="AU24" s="60"/>
      <c r="AV24" s="60"/>
      <c r="AW24" s="60"/>
    </row>
    <row r="25" spans="1:49" ht="14.25" customHeight="1" thickBot="1" x14ac:dyDescent="0.3">
      <c r="A25" s="60"/>
      <c r="B25" s="60"/>
      <c r="C25" s="67"/>
      <c r="D25" s="55"/>
      <c r="E25" s="60"/>
      <c r="U25" s="60"/>
      <c r="V25" s="293"/>
      <c r="W25" s="293"/>
      <c r="X25" s="293"/>
      <c r="Y25" s="6"/>
      <c r="Z25" s="6"/>
      <c r="AA25" s="6"/>
      <c r="AB25" s="6"/>
      <c r="AC25" s="58"/>
      <c r="AD25" s="268"/>
      <c r="AE25" s="268"/>
      <c r="AF25" s="268"/>
      <c r="AG25" s="60"/>
      <c r="AH25" s="60"/>
      <c r="AI25" s="60"/>
      <c r="AJ25" s="60"/>
      <c r="AK25" s="60"/>
      <c r="AL25" s="60"/>
      <c r="AM25" s="60"/>
      <c r="AN25" s="60"/>
      <c r="AO25" s="60"/>
      <c r="AP25" s="60"/>
      <c r="AQ25" s="60"/>
      <c r="AR25" s="60"/>
      <c r="AS25" s="60"/>
      <c r="AT25" s="60"/>
      <c r="AU25" s="60"/>
      <c r="AV25" s="60"/>
      <c r="AW25" s="60"/>
    </row>
    <row r="26" spans="1:49" ht="14.25" customHeight="1" thickBot="1" x14ac:dyDescent="0.3">
      <c r="A26" s="60"/>
      <c r="B26" s="60"/>
      <c r="C26" s="67"/>
      <c r="D26" s="55"/>
      <c r="E26" s="60"/>
      <c r="U26" s="60"/>
      <c r="V26" s="293"/>
      <c r="W26" s="293"/>
      <c r="X26" s="293"/>
      <c r="Y26" s="6"/>
      <c r="Z26" s="6"/>
      <c r="AA26" s="6"/>
      <c r="AB26" s="6"/>
      <c r="AC26" s="58"/>
      <c r="AD26" s="293"/>
      <c r="AE26" s="293"/>
      <c r="AF26" s="293"/>
      <c r="AG26" s="60"/>
      <c r="AH26" s="60"/>
      <c r="AI26" s="60"/>
      <c r="AJ26" s="60"/>
      <c r="AK26" s="60"/>
      <c r="AL26" s="60"/>
      <c r="AM26" s="60"/>
      <c r="AN26" s="60"/>
      <c r="AO26" s="60"/>
      <c r="AP26" s="60"/>
      <c r="AQ26" s="60"/>
      <c r="AR26" s="60"/>
      <c r="AS26" s="60"/>
      <c r="AT26" s="60"/>
      <c r="AU26" s="60"/>
      <c r="AV26" s="60"/>
      <c r="AW26" s="60"/>
    </row>
    <row r="27" spans="1:49" ht="14.25" customHeight="1" thickBot="1" x14ac:dyDescent="0.3">
      <c r="A27" s="60"/>
      <c r="B27" s="60"/>
      <c r="C27" s="67"/>
      <c r="D27" s="55"/>
      <c r="E27" s="60"/>
      <c r="U27" s="60"/>
      <c r="V27" s="61"/>
      <c r="W27" s="293"/>
      <c r="X27" s="293"/>
      <c r="Y27" s="6"/>
      <c r="Z27" s="6"/>
      <c r="AA27" s="6"/>
      <c r="AB27" s="6"/>
      <c r="AC27" s="58"/>
      <c r="AD27" s="293"/>
      <c r="AE27" s="293"/>
      <c r="AF27" s="293"/>
      <c r="AG27" s="60"/>
      <c r="AH27" s="60"/>
      <c r="AI27" s="60"/>
      <c r="AJ27" s="60"/>
      <c r="AK27" s="60"/>
      <c r="AL27" s="60"/>
      <c r="AM27" s="60"/>
      <c r="AN27" s="60"/>
      <c r="AO27" s="60"/>
      <c r="AP27" s="60"/>
      <c r="AQ27" s="60"/>
      <c r="AR27" s="60"/>
      <c r="AS27" s="60"/>
      <c r="AT27" s="60"/>
      <c r="AU27" s="60"/>
      <c r="AV27" s="60"/>
      <c r="AW27" s="60"/>
    </row>
    <row r="28" spans="1:49" ht="14.25" customHeight="1" x14ac:dyDescent="0.25">
      <c r="A28" s="60"/>
      <c r="B28" s="60"/>
      <c r="C28" s="67"/>
      <c r="D28" s="55"/>
      <c r="E28" s="60"/>
      <c r="U28" s="60"/>
      <c r="V28" s="293"/>
      <c r="W28" s="293"/>
      <c r="X28" s="293"/>
      <c r="AD28" s="293"/>
      <c r="AE28" s="293"/>
      <c r="AF28" s="293"/>
      <c r="AG28" s="60"/>
      <c r="AH28" s="60"/>
      <c r="AI28" s="60"/>
      <c r="AJ28" s="60"/>
      <c r="AK28" s="60"/>
      <c r="AL28" s="60"/>
      <c r="AM28" s="60"/>
      <c r="AN28" s="60"/>
      <c r="AO28" s="60"/>
      <c r="AP28" s="60"/>
      <c r="AQ28" s="60"/>
      <c r="AR28" s="60"/>
      <c r="AS28" s="60"/>
      <c r="AT28" s="60"/>
      <c r="AU28" s="60"/>
      <c r="AV28" s="60"/>
      <c r="AW28" s="60"/>
    </row>
    <row r="29" spans="1:49" ht="14.25" customHeight="1" x14ac:dyDescent="0.25">
      <c r="A29" s="60"/>
      <c r="B29" s="60"/>
      <c r="C29" s="67"/>
      <c r="D29" s="55"/>
      <c r="E29" s="60"/>
      <c r="U29" s="60"/>
      <c r="V29" s="684"/>
      <c r="W29" s="684"/>
      <c r="X29" s="684"/>
      <c r="Y29" s="4"/>
      <c r="Z29" s="4"/>
      <c r="AA29" s="4"/>
      <c r="AB29" s="4"/>
      <c r="AG29" s="60"/>
      <c r="AH29" s="60"/>
      <c r="AI29" s="60"/>
      <c r="AJ29" s="60"/>
      <c r="AK29" s="60"/>
      <c r="AL29" s="60"/>
      <c r="AM29" s="60"/>
      <c r="AN29" s="60"/>
      <c r="AO29" s="60"/>
      <c r="AP29" s="60"/>
      <c r="AQ29" s="60"/>
      <c r="AR29" s="60"/>
      <c r="AS29" s="60"/>
      <c r="AT29" s="60"/>
      <c r="AU29" s="60"/>
      <c r="AV29" s="60"/>
      <c r="AW29" s="60"/>
    </row>
    <row r="30" spans="1:49" ht="14.25" customHeight="1" x14ac:dyDescent="0.25">
      <c r="A30" s="60"/>
      <c r="B30" s="60"/>
      <c r="C30" s="67"/>
      <c r="D30" s="55"/>
      <c r="E30" s="60"/>
      <c r="U30" s="60"/>
      <c r="V30" s="293"/>
      <c r="W30" s="684"/>
      <c r="X30" s="684"/>
      <c r="Y30" s="4"/>
      <c r="Z30" s="4"/>
      <c r="AA30" s="4"/>
      <c r="AB30" s="4"/>
      <c r="AG30" s="60"/>
      <c r="AR30" s="60"/>
      <c r="AS30" s="60"/>
      <c r="AT30" s="60"/>
      <c r="AU30" s="60"/>
      <c r="AV30" s="60"/>
      <c r="AW30" s="60"/>
    </row>
    <row r="31" spans="1:49" ht="14.25" customHeight="1" x14ac:dyDescent="0.25">
      <c r="A31" s="60"/>
      <c r="B31" s="60"/>
      <c r="C31" s="67"/>
      <c r="D31" s="55"/>
      <c r="E31" s="60"/>
      <c r="U31" s="60"/>
      <c r="V31" s="293"/>
      <c r="W31" s="684"/>
      <c r="X31" s="684"/>
      <c r="Y31" s="4"/>
      <c r="Z31" s="4"/>
      <c r="AA31" s="4"/>
      <c r="AB31" s="4"/>
      <c r="AD31" s="60"/>
      <c r="AE31" s="60"/>
      <c r="AF31" s="60"/>
      <c r="AG31" s="60"/>
      <c r="AI31" s="8"/>
      <c r="AJ31" s="8"/>
      <c r="AK31" s="8"/>
      <c r="AL31" s="8"/>
      <c r="AM31" s="8"/>
      <c r="AN31" s="8"/>
      <c r="AO31" s="8"/>
      <c r="AP31" s="8"/>
      <c r="AQ31" s="8"/>
      <c r="AR31" s="60"/>
      <c r="AS31" s="60"/>
      <c r="AT31" s="60"/>
      <c r="AU31" s="60"/>
      <c r="AV31" s="60"/>
      <c r="AW31" s="60"/>
    </row>
    <row r="32" spans="1:49" ht="14.25" customHeight="1" x14ac:dyDescent="0.25">
      <c r="A32" s="60"/>
      <c r="B32" s="60"/>
      <c r="C32" s="67"/>
      <c r="D32" s="55"/>
      <c r="E32" s="60"/>
      <c r="U32" s="60"/>
      <c r="V32" s="268"/>
      <c r="W32" s="293"/>
      <c r="X32" s="293"/>
      <c r="Y32" s="4"/>
      <c r="Z32" s="4"/>
      <c r="AA32" s="4"/>
      <c r="AB32" s="4"/>
      <c r="AD32" s="60"/>
      <c r="AE32" s="60"/>
      <c r="AF32" s="60"/>
      <c r="AG32" s="60"/>
      <c r="AI32" s="605"/>
      <c r="AJ32" s="605"/>
      <c r="AK32" s="605"/>
      <c r="AL32" s="605"/>
      <c r="AM32" s="605"/>
      <c r="AN32" s="605"/>
      <c r="AO32" s="605"/>
      <c r="AP32" s="605"/>
      <c r="AQ32" s="605"/>
      <c r="AR32" s="60"/>
      <c r="AS32" s="60"/>
      <c r="AT32" s="60"/>
      <c r="AU32" s="60"/>
      <c r="AV32" s="60"/>
      <c r="AW32" s="60"/>
    </row>
    <row r="33" spans="1:49" ht="14.25" customHeight="1" x14ac:dyDescent="0.25">
      <c r="A33" s="60"/>
      <c r="B33" s="60"/>
      <c r="C33" s="67"/>
      <c r="D33" s="55"/>
      <c r="E33" s="60"/>
      <c r="U33" s="60"/>
      <c r="V33" s="293"/>
      <c r="W33" s="293"/>
      <c r="X33" s="293"/>
      <c r="AD33" s="60"/>
      <c r="AE33" s="60"/>
      <c r="AF33" s="60"/>
      <c r="AG33" s="60"/>
      <c r="AI33" s="2"/>
      <c r="AJ33" s="9"/>
      <c r="AK33" s="9"/>
      <c r="AL33" s="9"/>
      <c r="AM33" s="9"/>
      <c r="AN33" s="9"/>
      <c r="AO33" s="9"/>
      <c r="AP33" s="9"/>
      <c r="AQ33" s="9"/>
      <c r="AR33" s="60"/>
      <c r="AS33" s="60"/>
      <c r="AT33" s="60"/>
      <c r="AU33" s="60"/>
      <c r="AV33" s="60"/>
      <c r="AW33" s="60"/>
    </row>
    <row r="34" spans="1:49" ht="14.25" customHeight="1" x14ac:dyDescent="0.25">
      <c r="A34" s="60"/>
      <c r="B34" s="60"/>
      <c r="C34" s="67"/>
      <c r="D34" s="55"/>
      <c r="E34" s="60"/>
      <c r="U34" s="60"/>
      <c r="V34" s="684"/>
      <c r="W34" s="293"/>
      <c r="X34" s="293"/>
      <c r="AD34" s="60"/>
      <c r="AE34" s="60"/>
      <c r="AF34" s="60"/>
      <c r="AG34" s="60"/>
      <c r="AI34" s="10"/>
      <c r="AJ34" s="9"/>
      <c r="AK34" s="9"/>
      <c r="AL34" s="9"/>
      <c r="AM34" s="9"/>
      <c r="AN34" s="9"/>
      <c r="AO34" s="9"/>
      <c r="AP34" s="9"/>
      <c r="AQ34" s="9"/>
      <c r="AR34" s="60"/>
      <c r="AS34" s="60"/>
      <c r="AT34" s="60"/>
      <c r="AU34" s="60"/>
      <c r="AV34" s="60"/>
      <c r="AW34" s="60"/>
    </row>
    <row r="35" spans="1:49" ht="14.25" customHeight="1" x14ac:dyDescent="0.25">
      <c r="A35" s="60"/>
      <c r="B35" s="60"/>
      <c r="C35" s="67"/>
      <c r="D35" s="55"/>
      <c r="E35" s="60"/>
      <c r="U35" s="60"/>
      <c r="V35" s="293"/>
      <c r="W35" s="293"/>
      <c r="X35" s="293"/>
      <c r="AD35" s="60"/>
      <c r="AE35" s="60"/>
      <c r="AF35" s="60"/>
      <c r="AG35" s="60"/>
      <c r="AI35" s="10"/>
      <c r="AJ35" s="9"/>
      <c r="AK35" s="9"/>
      <c r="AL35" s="9"/>
      <c r="AM35" s="9"/>
      <c r="AN35" s="9"/>
      <c r="AO35" s="9"/>
      <c r="AP35" s="9"/>
      <c r="AQ35" s="9"/>
      <c r="AR35" s="60"/>
      <c r="AS35" s="60"/>
      <c r="AT35" s="60"/>
      <c r="AU35" s="60"/>
      <c r="AV35" s="60"/>
      <c r="AW35" s="60"/>
    </row>
    <row r="36" spans="1:49" ht="14.25" customHeight="1" x14ac:dyDescent="0.25">
      <c r="A36" s="60"/>
      <c r="B36" s="60"/>
      <c r="C36" s="67"/>
      <c r="D36" s="55"/>
      <c r="E36" s="60"/>
      <c r="U36" s="60"/>
      <c r="V36" s="293"/>
      <c r="W36" s="293"/>
      <c r="X36" s="293"/>
      <c r="AD36" s="60"/>
      <c r="AE36" s="60"/>
      <c r="AF36" s="60"/>
      <c r="AG36" s="60"/>
      <c r="AI36" s="2"/>
      <c r="AJ36" s="9"/>
      <c r="AK36" s="9"/>
      <c r="AL36" s="9"/>
      <c r="AM36" s="268"/>
      <c r="AN36" s="9"/>
      <c r="AO36" s="9"/>
      <c r="AP36" s="9"/>
      <c r="AQ36" s="268"/>
      <c r="AR36" s="60"/>
      <c r="AS36" s="60"/>
      <c r="AT36" s="60"/>
      <c r="AU36" s="60"/>
      <c r="AV36" s="60"/>
      <c r="AW36" s="60"/>
    </row>
    <row r="37" spans="1:49" ht="14.25" customHeight="1" x14ac:dyDescent="0.25">
      <c r="A37" s="60"/>
      <c r="B37" s="60"/>
      <c r="C37" s="67"/>
      <c r="D37" s="55"/>
      <c r="E37" s="60"/>
      <c r="U37" s="60"/>
      <c r="AD37" s="60"/>
      <c r="AE37" s="60"/>
      <c r="AF37" s="60"/>
      <c r="AG37" s="60"/>
      <c r="AI37" s="2"/>
      <c r="AJ37" s="9"/>
      <c r="AK37" s="9"/>
      <c r="AL37" s="9"/>
      <c r="AM37" s="268"/>
      <c r="AN37" s="9"/>
      <c r="AO37" s="9"/>
      <c r="AP37" s="9"/>
      <c r="AQ37" s="268"/>
      <c r="AR37" s="60"/>
      <c r="AS37" s="60"/>
      <c r="AT37" s="60"/>
      <c r="AU37" s="60"/>
      <c r="AV37" s="60"/>
      <c r="AW37" s="60"/>
    </row>
    <row r="38" spans="1:49" ht="14.25" customHeight="1" x14ac:dyDescent="0.25">
      <c r="A38" s="60"/>
      <c r="B38" s="60"/>
      <c r="C38" s="67"/>
      <c r="D38" s="55"/>
      <c r="E38" s="60"/>
      <c r="U38" s="60"/>
      <c r="AD38" s="60"/>
      <c r="AE38" s="60"/>
      <c r="AF38" s="60"/>
      <c r="AG38" s="60"/>
      <c r="AI38" s="10"/>
      <c r="AJ38" s="9"/>
      <c r="AK38" s="9"/>
      <c r="AL38" s="9"/>
      <c r="AM38" s="268"/>
      <c r="AN38" s="9"/>
      <c r="AO38" s="9"/>
      <c r="AP38" s="9"/>
      <c r="AQ38" s="268"/>
      <c r="AR38" s="60"/>
      <c r="AS38" s="60"/>
      <c r="AT38" s="60"/>
      <c r="AU38" s="60"/>
      <c r="AV38" s="60"/>
      <c r="AW38" s="60"/>
    </row>
    <row r="39" spans="1:49" ht="14.25" customHeight="1" x14ac:dyDescent="0.25">
      <c r="A39" s="60"/>
      <c r="B39" s="60"/>
      <c r="C39" s="67"/>
      <c r="D39" s="55"/>
      <c r="E39" s="60"/>
      <c r="U39" s="60"/>
      <c r="AD39" s="60"/>
      <c r="AE39" s="60"/>
      <c r="AF39" s="60"/>
      <c r="AG39" s="60"/>
      <c r="AI39" s="2"/>
      <c r="AJ39" s="9"/>
      <c r="AK39" s="9"/>
      <c r="AL39" s="9"/>
      <c r="AM39" s="268"/>
      <c r="AN39" s="9"/>
      <c r="AO39" s="9"/>
      <c r="AP39" s="9"/>
      <c r="AQ39" s="268"/>
      <c r="AR39" s="60"/>
      <c r="AS39" s="60"/>
      <c r="AT39" s="60"/>
      <c r="AU39" s="60"/>
      <c r="AV39" s="60"/>
      <c r="AW39" s="60"/>
    </row>
    <row r="40" spans="1:49" ht="14.25" customHeight="1" x14ac:dyDescent="0.25">
      <c r="A40" s="60"/>
      <c r="B40" s="60"/>
      <c r="C40" s="67"/>
      <c r="D40" s="55"/>
      <c r="E40" s="60"/>
      <c r="U40" s="60"/>
      <c r="AD40" s="60"/>
      <c r="AE40" s="60"/>
      <c r="AF40" s="60"/>
      <c r="AG40" s="60"/>
      <c r="AR40" s="60"/>
      <c r="AS40" s="60"/>
      <c r="AT40" s="60"/>
      <c r="AU40" s="60"/>
      <c r="AV40" s="60"/>
      <c r="AW40" s="60"/>
    </row>
    <row r="41" spans="1:49" ht="14.25" customHeight="1" x14ac:dyDescent="0.25">
      <c r="A41" s="60"/>
      <c r="B41" s="60"/>
      <c r="C41" s="67"/>
      <c r="D41" s="55"/>
      <c r="E41" s="60"/>
      <c r="U41" s="60"/>
      <c r="AD41" s="60"/>
      <c r="AE41" s="60"/>
      <c r="AF41" s="60"/>
      <c r="AG41" s="60"/>
      <c r="AR41" s="60"/>
      <c r="AS41" s="60"/>
      <c r="AT41" s="60"/>
      <c r="AU41" s="60"/>
      <c r="AV41" s="60"/>
      <c r="AW41" s="60"/>
    </row>
    <row r="42" spans="1:49" ht="14.25" customHeight="1" x14ac:dyDescent="0.25">
      <c r="A42" s="60"/>
      <c r="B42" s="60"/>
      <c r="C42" s="67"/>
      <c r="D42" s="55"/>
      <c r="E42" s="60"/>
      <c r="U42" s="60"/>
      <c r="AD42" s="60"/>
      <c r="AE42" s="60"/>
      <c r="AF42" s="60"/>
      <c r="AG42" s="60"/>
      <c r="AR42" s="60"/>
      <c r="AS42" s="60"/>
      <c r="AT42" s="60"/>
      <c r="AU42" s="60"/>
      <c r="AV42" s="60"/>
      <c r="AW42" s="60"/>
    </row>
    <row r="43" spans="1:49" ht="14.25" customHeight="1" x14ac:dyDescent="0.25">
      <c r="A43" s="60"/>
      <c r="B43" s="60"/>
      <c r="C43" s="67"/>
      <c r="D43" s="55"/>
      <c r="E43" s="60"/>
      <c r="U43" s="60"/>
      <c r="AD43" s="60"/>
      <c r="AE43" s="60"/>
      <c r="AF43" s="60"/>
      <c r="AG43" s="60"/>
      <c r="AR43" s="60"/>
      <c r="AS43" s="60"/>
      <c r="AT43" s="60"/>
      <c r="AU43" s="60"/>
      <c r="AV43" s="60"/>
      <c r="AW43" s="60"/>
    </row>
    <row r="44" spans="1:49" ht="14.25" customHeight="1" x14ac:dyDescent="0.25">
      <c r="A44" s="60"/>
      <c r="B44" s="60"/>
      <c r="C44" s="67"/>
      <c r="D44" s="55"/>
      <c r="E44" s="60"/>
      <c r="U44" s="60"/>
      <c r="AD44" s="60"/>
      <c r="AE44" s="60"/>
      <c r="AF44" s="60"/>
      <c r="AG44" s="60"/>
      <c r="AR44" s="60"/>
      <c r="AS44" s="60"/>
      <c r="AT44" s="60"/>
      <c r="AU44" s="60"/>
      <c r="AV44" s="60"/>
      <c r="AW44" s="60"/>
    </row>
    <row r="45" spans="1:49" ht="14.25" customHeight="1" x14ac:dyDescent="0.25">
      <c r="A45" s="60"/>
      <c r="B45" s="60"/>
      <c r="C45" s="67"/>
      <c r="D45" s="55"/>
      <c r="E45" s="60"/>
      <c r="U45" s="60"/>
      <c r="AD45" s="60"/>
      <c r="AE45" s="60"/>
      <c r="AF45" s="60"/>
      <c r="AG45" s="60"/>
      <c r="AR45" s="60"/>
      <c r="AS45" s="60"/>
      <c r="AT45" s="60"/>
      <c r="AU45" s="60"/>
      <c r="AV45" s="60"/>
      <c r="AW45" s="60"/>
    </row>
    <row r="46" spans="1:49" ht="14.25" customHeight="1" x14ac:dyDescent="0.25">
      <c r="A46" s="60"/>
      <c r="B46" s="60"/>
      <c r="C46" s="67"/>
      <c r="D46" s="55"/>
      <c r="E46" s="60"/>
      <c r="U46" s="60"/>
      <c r="AD46" s="60"/>
      <c r="AE46" s="60"/>
      <c r="AF46" s="60"/>
      <c r="AG46" s="60"/>
      <c r="AH46" s="60"/>
      <c r="AI46" s="60"/>
      <c r="AJ46" s="60"/>
      <c r="AK46" s="60"/>
      <c r="AL46" s="60"/>
      <c r="AM46" s="60"/>
      <c r="AN46" s="60"/>
      <c r="AO46" s="60"/>
      <c r="AP46" s="60"/>
      <c r="AQ46" s="60"/>
      <c r="AR46" s="60"/>
      <c r="AS46" s="60"/>
      <c r="AT46" s="60"/>
      <c r="AU46" s="60"/>
      <c r="AV46" s="60"/>
      <c r="AW46" s="60"/>
    </row>
    <row r="47" spans="1:49" ht="14.25" customHeight="1" x14ac:dyDescent="0.25">
      <c r="A47" s="60"/>
      <c r="B47" s="60"/>
      <c r="C47" s="67"/>
      <c r="D47" s="55"/>
      <c r="E47" s="60"/>
      <c r="U47" s="60"/>
      <c r="AD47" s="60"/>
      <c r="AE47" s="60"/>
      <c r="AF47" s="60"/>
      <c r="AG47" s="60"/>
      <c r="AH47" s="60"/>
      <c r="AI47" s="60"/>
      <c r="AJ47" s="60"/>
      <c r="AK47" s="60"/>
      <c r="AL47" s="60"/>
      <c r="AM47" s="60"/>
      <c r="AN47" s="60"/>
      <c r="AO47" s="60"/>
      <c r="AP47" s="60"/>
      <c r="AQ47" s="60"/>
      <c r="AR47" s="60"/>
      <c r="AS47" s="60"/>
      <c r="AT47" s="60"/>
      <c r="AU47" s="60"/>
      <c r="AV47" s="60"/>
      <c r="AW47" s="60"/>
    </row>
    <row r="48" spans="1:49" ht="14.25" customHeight="1" x14ac:dyDescent="0.25">
      <c r="A48" s="60"/>
      <c r="B48" s="60"/>
      <c r="C48" s="67"/>
      <c r="D48" s="55"/>
      <c r="E48" s="60"/>
      <c r="U48" s="60"/>
      <c r="AD48" s="60"/>
      <c r="AE48" s="60"/>
      <c r="AF48" s="60"/>
      <c r="AG48" s="60"/>
      <c r="AH48" s="60"/>
      <c r="AI48" s="60"/>
      <c r="AJ48" s="60"/>
      <c r="AK48" s="60"/>
      <c r="AL48" s="60"/>
      <c r="AM48" s="60"/>
      <c r="AN48" s="60"/>
      <c r="AO48" s="60"/>
      <c r="AP48" s="60"/>
      <c r="AQ48" s="60"/>
      <c r="AR48" s="60"/>
      <c r="AS48" s="60"/>
      <c r="AT48" s="60"/>
      <c r="AU48" s="60"/>
      <c r="AV48" s="60"/>
      <c r="AW48" s="60"/>
    </row>
    <row r="49" spans="1:49" ht="14.25" customHeight="1" x14ac:dyDescent="0.25">
      <c r="A49" s="60"/>
      <c r="B49" s="60"/>
      <c r="C49" s="67"/>
      <c r="D49" s="55"/>
      <c r="E49" s="60"/>
      <c r="U49" s="60"/>
      <c r="AD49" s="60"/>
      <c r="AE49" s="60"/>
      <c r="AF49" s="60"/>
      <c r="AG49" s="60"/>
      <c r="AH49" s="60"/>
      <c r="AI49" s="60"/>
      <c r="AJ49" s="60"/>
      <c r="AK49" s="60"/>
      <c r="AL49" s="60"/>
      <c r="AM49" s="60"/>
      <c r="AN49" s="60"/>
      <c r="AO49" s="60"/>
      <c r="AP49" s="60"/>
      <c r="AQ49" s="60"/>
      <c r="AR49" s="60"/>
      <c r="AS49" s="60"/>
      <c r="AT49" s="60"/>
      <c r="AU49" s="60"/>
      <c r="AV49" s="60"/>
      <c r="AW49" s="60"/>
    </row>
    <row r="50" spans="1:49" ht="14.25" customHeight="1" x14ac:dyDescent="0.25">
      <c r="A50" s="60"/>
      <c r="B50" s="60"/>
      <c r="C50" s="67"/>
      <c r="D50" s="55"/>
      <c r="E50" s="60"/>
      <c r="U50" s="60"/>
      <c r="AD50" s="60"/>
      <c r="AE50" s="60"/>
      <c r="AF50" s="60"/>
      <c r="AG50" s="60"/>
      <c r="AH50" s="60"/>
      <c r="AI50" s="60"/>
      <c r="AJ50" s="60"/>
      <c r="AK50" s="60"/>
      <c r="AL50" s="60"/>
      <c r="AM50" s="60"/>
      <c r="AN50" s="60"/>
      <c r="AO50" s="60"/>
      <c r="AP50" s="60"/>
      <c r="AQ50" s="60"/>
      <c r="AR50" s="60"/>
      <c r="AS50" s="60"/>
      <c r="AT50" s="60"/>
      <c r="AU50" s="60"/>
      <c r="AV50" s="60"/>
      <c r="AW50" s="60"/>
    </row>
    <row r="51" spans="1:49" ht="14.25" customHeight="1" x14ac:dyDescent="0.25">
      <c r="A51" s="60"/>
      <c r="B51" s="60"/>
      <c r="C51" s="67"/>
      <c r="D51" s="55"/>
      <c r="E51" s="60"/>
      <c r="U51" s="60"/>
      <c r="AD51" s="60"/>
      <c r="AE51" s="60"/>
      <c r="AF51" s="60"/>
      <c r="AG51" s="60"/>
      <c r="AH51" s="60"/>
      <c r="AI51" s="60"/>
      <c r="AJ51" s="60"/>
      <c r="AK51" s="60"/>
      <c r="AL51" s="60"/>
      <c r="AM51" s="60"/>
      <c r="AN51" s="60"/>
      <c r="AO51" s="60"/>
      <c r="AP51" s="60"/>
    </row>
    <row r="52" spans="1:49" ht="14.25" customHeight="1" x14ac:dyDescent="0.25">
      <c r="A52" s="60"/>
      <c r="B52" s="60"/>
      <c r="C52" s="67"/>
      <c r="D52" s="55"/>
      <c r="E52" s="60"/>
      <c r="U52" s="60"/>
      <c r="AD52" s="60"/>
      <c r="AE52" s="60"/>
      <c r="AF52" s="60"/>
      <c r="AG52" s="60"/>
      <c r="AH52" s="60"/>
      <c r="AI52" s="60"/>
      <c r="AJ52" s="60"/>
      <c r="AK52" s="60"/>
      <c r="AL52" s="60"/>
      <c r="AM52" s="60"/>
      <c r="AN52" s="60"/>
      <c r="AO52" s="60"/>
      <c r="AP52" s="60"/>
    </row>
    <row r="53" spans="1:49" ht="14.25" customHeight="1" x14ac:dyDescent="0.25">
      <c r="A53" s="60"/>
      <c r="B53" s="60"/>
      <c r="C53" s="67"/>
      <c r="D53" s="55"/>
      <c r="E53" s="60"/>
      <c r="U53" s="60"/>
      <c r="AD53" s="60"/>
      <c r="AE53" s="60"/>
      <c r="AF53" s="60"/>
      <c r="AG53" s="60"/>
      <c r="AH53" s="60"/>
      <c r="AI53" s="60"/>
      <c r="AJ53" s="60"/>
      <c r="AK53" s="60"/>
      <c r="AL53" s="60"/>
      <c r="AM53" s="60"/>
      <c r="AN53" s="60"/>
      <c r="AO53" s="60"/>
      <c r="AP53" s="60"/>
    </row>
    <row r="54" spans="1:49" ht="14.25" customHeight="1" x14ac:dyDescent="0.25">
      <c r="A54" s="60"/>
      <c r="B54" s="60"/>
      <c r="C54" s="67"/>
      <c r="D54" s="55"/>
      <c r="E54" s="60"/>
      <c r="U54" s="60"/>
      <c r="AD54" s="60"/>
      <c r="AE54" s="60"/>
      <c r="AF54" s="60"/>
      <c r="AG54" s="60"/>
      <c r="AH54" s="60"/>
      <c r="AI54" s="60"/>
      <c r="AJ54" s="60"/>
      <c r="AK54" s="60"/>
      <c r="AL54" s="60"/>
      <c r="AM54" s="60"/>
      <c r="AN54" s="60"/>
      <c r="AO54" s="60"/>
      <c r="AP54" s="60"/>
    </row>
    <row r="55" spans="1:49" ht="14.25" customHeight="1" x14ac:dyDescent="0.25">
      <c r="A55" s="60"/>
      <c r="B55" s="60"/>
      <c r="C55" s="67"/>
      <c r="D55" s="55"/>
      <c r="E55" s="60"/>
      <c r="U55" s="60"/>
      <c r="AD55" s="60"/>
      <c r="AE55" s="60"/>
      <c r="AF55" s="60"/>
      <c r="AG55" s="60"/>
      <c r="AH55" s="60"/>
      <c r="AI55" s="60"/>
      <c r="AJ55" s="60"/>
      <c r="AK55" s="60"/>
      <c r="AL55" s="60"/>
      <c r="AM55" s="60"/>
      <c r="AN55" s="60"/>
      <c r="AO55" s="60"/>
      <c r="AP55" s="60"/>
    </row>
    <row r="56" spans="1:49" ht="14.25" customHeight="1" x14ac:dyDescent="0.25">
      <c r="A56" s="60"/>
      <c r="B56" s="60"/>
      <c r="C56" s="67"/>
      <c r="D56" s="55"/>
      <c r="E56" s="60"/>
      <c r="U56" s="60"/>
      <c r="AD56" s="60"/>
      <c r="AE56" s="60"/>
      <c r="AF56" s="60"/>
      <c r="AG56" s="60"/>
      <c r="AH56" s="60"/>
      <c r="AI56" s="60"/>
      <c r="AJ56" s="60"/>
      <c r="AK56" s="60"/>
      <c r="AL56" s="60"/>
      <c r="AM56" s="60"/>
      <c r="AN56" s="60"/>
      <c r="AO56" s="60"/>
      <c r="AP56" s="60"/>
    </row>
    <row r="57" spans="1:49" ht="14.25" customHeight="1" x14ac:dyDescent="0.25">
      <c r="A57" s="60"/>
      <c r="B57" s="60"/>
      <c r="C57" s="67"/>
      <c r="D57" s="55"/>
      <c r="E57" s="60"/>
      <c r="U57" s="60"/>
      <c r="AD57" s="60"/>
      <c r="AE57" s="60"/>
      <c r="AF57" s="60"/>
      <c r="AG57" s="60"/>
      <c r="AH57" s="60"/>
      <c r="AI57" s="60"/>
      <c r="AJ57" s="60"/>
      <c r="AK57" s="60"/>
      <c r="AL57" s="60"/>
      <c r="AM57" s="60"/>
      <c r="AN57" s="60"/>
      <c r="AO57" s="60"/>
      <c r="AP57" s="60"/>
    </row>
    <row r="58" spans="1:49" ht="14.25" customHeight="1" x14ac:dyDescent="0.25">
      <c r="A58" s="60"/>
      <c r="B58" s="60"/>
      <c r="C58" s="67"/>
      <c r="D58" s="55"/>
      <c r="E58" s="60"/>
      <c r="U58" s="60"/>
      <c r="AD58" s="60"/>
      <c r="AE58" s="60"/>
      <c r="AF58" s="60"/>
      <c r="AG58" s="60"/>
      <c r="AH58" s="60"/>
      <c r="AI58" s="60"/>
      <c r="AJ58" s="60"/>
      <c r="AK58" s="60"/>
      <c r="AL58" s="60"/>
      <c r="AM58" s="60"/>
      <c r="AN58" s="60"/>
      <c r="AO58" s="60"/>
      <c r="AP58" s="60"/>
    </row>
    <row r="59" spans="1:49" ht="14.25" customHeight="1" x14ac:dyDescent="0.25">
      <c r="A59" s="60"/>
      <c r="B59" s="60"/>
      <c r="C59" s="67"/>
      <c r="D59" s="55"/>
      <c r="E59" s="60"/>
      <c r="U59" s="60"/>
      <c r="AD59" s="60"/>
      <c r="AE59" s="60"/>
      <c r="AF59" s="60"/>
      <c r="AG59" s="60"/>
      <c r="AH59" s="60"/>
      <c r="AI59" s="60"/>
      <c r="AJ59" s="60"/>
      <c r="AK59" s="60"/>
      <c r="AL59" s="60"/>
      <c r="AM59" s="60"/>
      <c r="AN59" s="60"/>
      <c r="AO59" s="60"/>
      <c r="AP59" s="60"/>
    </row>
    <row r="60" spans="1:49" ht="14.25" customHeight="1" x14ac:dyDescent="0.25">
      <c r="A60" s="60"/>
      <c r="B60" s="60"/>
      <c r="C60" s="67"/>
      <c r="D60" s="55"/>
      <c r="E60" s="60"/>
      <c r="U60" s="60"/>
      <c r="AD60" s="60"/>
      <c r="AE60" s="60"/>
      <c r="AF60" s="60"/>
      <c r="AG60" s="60"/>
      <c r="AH60" s="60"/>
      <c r="AI60" s="60"/>
      <c r="AJ60" s="60"/>
      <c r="AK60" s="60"/>
      <c r="AL60" s="60"/>
      <c r="AM60" s="60"/>
      <c r="AN60" s="60"/>
      <c r="AO60" s="60"/>
      <c r="AP60" s="60"/>
    </row>
    <row r="61" spans="1:49" ht="14.25" customHeight="1" x14ac:dyDescent="0.25">
      <c r="A61" s="60"/>
      <c r="B61" s="60"/>
      <c r="C61" s="67"/>
      <c r="D61" s="55"/>
      <c r="E61" s="60"/>
      <c r="U61" s="60"/>
      <c r="AD61" s="60"/>
      <c r="AE61" s="60"/>
      <c r="AF61" s="60"/>
      <c r="AG61" s="60"/>
      <c r="AH61" s="60"/>
      <c r="AI61" s="60"/>
      <c r="AJ61" s="60"/>
      <c r="AK61" s="60"/>
      <c r="AL61" s="60"/>
      <c r="AM61" s="60"/>
      <c r="AN61" s="60"/>
      <c r="AO61" s="60"/>
      <c r="AP61" s="60"/>
    </row>
    <row r="62" spans="1:49" ht="14.25" customHeight="1" x14ac:dyDescent="0.25">
      <c r="A62" s="60"/>
      <c r="B62" s="60"/>
      <c r="C62" s="67"/>
      <c r="D62" s="55"/>
      <c r="E62" s="60"/>
      <c r="U62" s="60"/>
      <c r="AD62" s="60"/>
      <c r="AE62" s="60"/>
      <c r="AF62" s="60"/>
      <c r="AG62" s="60"/>
      <c r="AH62" s="60"/>
      <c r="AI62" s="60"/>
      <c r="AJ62" s="60"/>
      <c r="AK62" s="60"/>
      <c r="AL62" s="60"/>
      <c r="AM62" s="60"/>
      <c r="AN62" s="60"/>
      <c r="AO62" s="60"/>
      <c r="AP62" s="60"/>
    </row>
    <row r="63" spans="1:49" ht="14.25" customHeight="1" x14ac:dyDescent="0.25">
      <c r="A63" s="60"/>
      <c r="B63" s="60"/>
      <c r="C63" s="67"/>
      <c r="D63" s="55"/>
      <c r="E63" s="60"/>
      <c r="U63" s="60"/>
      <c r="AD63" s="60"/>
      <c r="AE63" s="60"/>
      <c r="AF63" s="60"/>
      <c r="AG63" s="60"/>
      <c r="AH63" s="60"/>
      <c r="AI63" s="60"/>
      <c r="AJ63" s="60"/>
      <c r="AK63" s="60"/>
      <c r="AL63" s="60"/>
      <c r="AM63" s="60"/>
      <c r="AN63" s="60"/>
      <c r="AO63" s="60"/>
      <c r="AP63" s="60"/>
    </row>
    <row r="64" spans="1:49" ht="14.25" customHeight="1" x14ac:dyDescent="0.25">
      <c r="A64" s="60"/>
      <c r="B64" s="60"/>
      <c r="C64" s="67"/>
      <c r="D64" s="55"/>
      <c r="E64" s="60"/>
      <c r="U64" s="60"/>
      <c r="AD64" s="60"/>
      <c r="AE64" s="60"/>
      <c r="AF64" s="60"/>
      <c r="AG64" s="60"/>
      <c r="AH64" s="60"/>
      <c r="AI64" s="60"/>
      <c r="AJ64" s="60"/>
      <c r="AK64" s="60"/>
      <c r="AL64" s="60"/>
      <c r="AM64" s="60"/>
      <c r="AN64" s="60"/>
      <c r="AO64" s="60"/>
      <c r="AP64" s="60"/>
    </row>
    <row r="65" spans="1:42" ht="14.25" customHeight="1" x14ac:dyDescent="0.25">
      <c r="A65" s="60"/>
      <c r="B65" s="60"/>
      <c r="C65" s="67"/>
      <c r="D65" s="55"/>
      <c r="E65" s="60"/>
      <c r="U65" s="60"/>
      <c r="AD65" s="60"/>
      <c r="AE65" s="60"/>
      <c r="AF65" s="60"/>
      <c r="AG65" s="60"/>
      <c r="AH65" s="60"/>
      <c r="AI65" s="60"/>
      <c r="AJ65" s="60"/>
      <c r="AK65" s="60"/>
      <c r="AL65" s="60"/>
      <c r="AM65" s="60"/>
      <c r="AN65" s="60"/>
      <c r="AO65" s="60"/>
      <c r="AP65" s="60"/>
    </row>
    <row r="66" spans="1:42" ht="14.25" customHeight="1" x14ac:dyDescent="0.25">
      <c r="A66" s="60"/>
      <c r="B66" s="60"/>
      <c r="C66" s="67"/>
      <c r="D66" s="55"/>
      <c r="E66" s="60"/>
      <c r="U66" s="60"/>
      <c r="AD66" s="60"/>
      <c r="AE66" s="60"/>
      <c r="AF66" s="60"/>
      <c r="AG66" s="60"/>
      <c r="AH66" s="60"/>
      <c r="AI66" s="60"/>
      <c r="AJ66" s="60"/>
      <c r="AK66" s="60"/>
      <c r="AL66" s="60"/>
      <c r="AM66" s="60"/>
      <c r="AN66" s="60"/>
      <c r="AO66" s="60"/>
      <c r="AP66" s="60"/>
    </row>
    <row r="67" spans="1:42" ht="14.25" customHeight="1" x14ac:dyDescent="0.25">
      <c r="A67" s="60"/>
      <c r="B67" s="60"/>
      <c r="C67" s="67"/>
      <c r="D67" s="55"/>
      <c r="E67" s="60"/>
      <c r="U67" s="60"/>
      <c r="AD67" s="60"/>
      <c r="AE67" s="60"/>
      <c r="AF67" s="60"/>
      <c r="AG67" s="60"/>
      <c r="AH67" s="60"/>
      <c r="AI67" s="60"/>
      <c r="AJ67" s="60"/>
      <c r="AK67" s="60"/>
      <c r="AL67" s="60"/>
      <c r="AM67" s="60"/>
      <c r="AN67" s="60"/>
      <c r="AO67" s="60"/>
      <c r="AP67" s="60"/>
    </row>
    <row r="68" spans="1:42" ht="14.25" customHeight="1" x14ac:dyDescent="0.25">
      <c r="A68" s="60"/>
      <c r="B68" s="60"/>
      <c r="C68" s="67"/>
      <c r="D68" s="55"/>
      <c r="E68" s="60"/>
      <c r="U68" s="60"/>
      <c r="AD68" s="60"/>
      <c r="AE68" s="60"/>
      <c r="AF68" s="60"/>
      <c r="AG68" s="60"/>
      <c r="AH68" s="60"/>
      <c r="AI68" s="60"/>
      <c r="AJ68" s="60"/>
      <c r="AK68" s="60"/>
      <c r="AL68" s="60"/>
      <c r="AM68" s="60"/>
      <c r="AN68" s="60"/>
      <c r="AO68" s="60"/>
      <c r="AP68" s="60"/>
    </row>
    <row r="69" spans="1:42" ht="14.25" customHeight="1" x14ac:dyDescent="0.25">
      <c r="A69" s="60"/>
      <c r="B69" s="60"/>
      <c r="C69" s="67"/>
      <c r="D69" s="55"/>
      <c r="E69" s="60"/>
      <c r="U69" s="60"/>
      <c r="AD69" s="60"/>
      <c r="AE69" s="60"/>
      <c r="AF69" s="60"/>
      <c r="AG69" s="60"/>
      <c r="AH69" s="60"/>
      <c r="AI69" s="60"/>
      <c r="AJ69" s="60"/>
      <c r="AK69" s="60"/>
      <c r="AL69" s="60"/>
      <c r="AM69" s="60"/>
      <c r="AN69" s="60"/>
      <c r="AO69" s="60"/>
      <c r="AP69" s="60"/>
    </row>
    <row r="70" spans="1:42" ht="14.25" customHeight="1" x14ac:dyDescent="0.25">
      <c r="A70" s="60"/>
      <c r="B70" s="60"/>
      <c r="C70" s="67"/>
      <c r="D70" s="55"/>
      <c r="E70" s="60"/>
      <c r="U70" s="60"/>
      <c r="AD70" s="60"/>
      <c r="AE70" s="60"/>
      <c r="AF70" s="60"/>
      <c r="AG70" s="60"/>
      <c r="AH70" s="60"/>
      <c r="AI70" s="60"/>
      <c r="AJ70" s="60"/>
      <c r="AK70" s="60"/>
      <c r="AL70" s="60"/>
      <c r="AM70" s="60"/>
      <c r="AN70" s="60"/>
      <c r="AO70" s="60"/>
      <c r="AP70" s="60"/>
    </row>
    <row r="71" spans="1:42" ht="14.25" customHeight="1" x14ac:dyDescent="0.25">
      <c r="A71" s="60"/>
      <c r="B71" s="60"/>
      <c r="C71" s="67"/>
      <c r="D71" s="55"/>
      <c r="E71" s="60"/>
      <c r="U71" s="60"/>
      <c r="AD71" s="60"/>
      <c r="AE71" s="60"/>
      <c r="AF71" s="60"/>
      <c r="AG71" s="60"/>
      <c r="AH71" s="60"/>
      <c r="AI71" s="60"/>
      <c r="AJ71" s="60"/>
      <c r="AK71" s="60"/>
      <c r="AL71" s="60"/>
      <c r="AM71" s="60"/>
      <c r="AN71" s="60"/>
      <c r="AO71" s="60"/>
      <c r="AP71" s="60"/>
    </row>
    <row r="72" spans="1:42" ht="14.25" customHeight="1" x14ac:dyDescent="0.25">
      <c r="A72" s="60"/>
      <c r="B72" s="60"/>
      <c r="C72" s="67"/>
      <c r="D72" s="55"/>
      <c r="E72" s="60"/>
      <c r="U72" s="60"/>
      <c r="AD72" s="60"/>
      <c r="AE72" s="60"/>
      <c r="AF72" s="60"/>
      <c r="AG72" s="60"/>
      <c r="AH72" s="60"/>
      <c r="AI72" s="60"/>
      <c r="AJ72" s="60"/>
      <c r="AK72" s="60"/>
      <c r="AL72" s="60"/>
      <c r="AM72" s="60"/>
      <c r="AN72" s="60"/>
      <c r="AO72" s="60"/>
      <c r="AP72" s="60"/>
    </row>
    <row r="73" spans="1:42" ht="14.25" customHeight="1" x14ac:dyDescent="0.25">
      <c r="A73" s="60"/>
      <c r="B73" s="60"/>
      <c r="C73" s="67"/>
      <c r="D73" s="55"/>
      <c r="E73" s="60"/>
      <c r="U73" s="60"/>
      <c r="AD73" s="60"/>
      <c r="AE73" s="60"/>
      <c r="AF73" s="60"/>
      <c r="AG73" s="60"/>
      <c r="AH73" s="60"/>
      <c r="AI73" s="60"/>
      <c r="AJ73" s="60"/>
      <c r="AK73" s="60"/>
      <c r="AL73" s="60"/>
      <c r="AM73" s="60"/>
      <c r="AN73" s="60"/>
      <c r="AO73" s="60"/>
      <c r="AP73" s="60"/>
    </row>
    <row r="74" spans="1:42" ht="14.25" customHeight="1" x14ac:dyDescent="0.25">
      <c r="A74" s="60"/>
      <c r="B74" s="60"/>
      <c r="C74" s="67"/>
      <c r="D74" s="55"/>
      <c r="E74" s="60"/>
      <c r="U74" s="60"/>
      <c r="AD74" s="60"/>
      <c r="AE74" s="60"/>
      <c r="AF74" s="60"/>
      <c r="AG74" s="60"/>
      <c r="AH74" s="60"/>
      <c r="AI74" s="60"/>
      <c r="AJ74" s="60"/>
      <c r="AK74" s="60"/>
      <c r="AL74" s="60"/>
      <c r="AM74" s="60"/>
      <c r="AN74" s="60"/>
      <c r="AO74" s="60"/>
      <c r="AP74" s="60"/>
    </row>
    <row r="75" spans="1:42" ht="14.25" customHeight="1" x14ac:dyDescent="0.25">
      <c r="A75" s="60"/>
      <c r="B75" s="60"/>
      <c r="C75" s="67"/>
      <c r="D75" s="55"/>
      <c r="E75" s="60"/>
      <c r="U75" s="60"/>
      <c r="AD75" s="60"/>
      <c r="AE75" s="60"/>
      <c r="AF75" s="60"/>
      <c r="AG75" s="60"/>
      <c r="AH75" s="60"/>
      <c r="AI75" s="60"/>
      <c r="AJ75" s="60"/>
      <c r="AK75" s="60"/>
      <c r="AL75" s="60"/>
      <c r="AM75" s="60"/>
      <c r="AN75" s="60"/>
      <c r="AO75" s="60"/>
      <c r="AP75" s="60"/>
    </row>
    <row r="76" spans="1:42" ht="14.25" customHeight="1" x14ac:dyDescent="0.25">
      <c r="A76" s="60"/>
      <c r="B76" s="60"/>
      <c r="C76" s="67"/>
      <c r="D76" s="55"/>
      <c r="E76" s="60"/>
      <c r="U76" s="60"/>
      <c r="AD76" s="60"/>
      <c r="AE76" s="60"/>
      <c r="AF76" s="60"/>
      <c r="AG76" s="60"/>
      <c r="AH76" s="60"/>
      <c r="AI76" s="60"/>
      <c r="AJ76" s="60"/>
      <c r="AK76" s="60"/>
      <c r="AL76" s="60"/>
      <c r="AM76" s="60"/>
      <c r="AN76" s="60"/>
      <c r="AO76" s="60"/>
      <c r="AP76" s="60"/>
    </row>
    <row r="77" spans="1:42" ht="14.25" customHeight="1" x14ac:dyDescent="0.25">
      <c r="A77" s="60"/>
      <c r="B77" s="60"/>
      <c r="C77" s="67"/>
      <c r="D77" s="55"/>
      <c r="E77" s="60"/>
      <c r="U77" s="60"/>
      <c r="AD77" s="60"/>
      <c r="AE77" s="60"/>
      <c r="AF77" s="60"/>
      <c r="AG77" s="60"/>
      <c r="AH77" s="60"/>
      <c r="AI77" s="60"/>
      <c r="AJ77" s="60"/>
      <c r="AK77" s="60"/>
      <c r="AL77" s="60"/>
      <c r="AM77" s="60"/>
      <c r="AN77" s="60"/>
      <c r="AO77" s="60"/>
      <c r="AP77" s="60"/>
    </row>
    <row r="78" spans="1:42" ht="14.25" customHeight="1" x14ac:dyDescent="0.25">
      <c r="A78" s="60"/>
      <c r="B78" s="60"/>
      <c r="C78" s="67"/>
      <c r="D78" s="55"/>
      <c r="E78" s="60"/>
      <c r="U78" s="60"/>
      <c r="AD78" s="60"/>
      <c r="AE78" s="60"/>
      <c r="AF78" s="60"/>
      <c r="AG78" s="60"/>
      <c r="AH78" s="60"/>
      <c r="AI78" s="60"/>
      <c r="AJ78" s="60"/>
      <c r="AK78" s="60"/>
      <c r="AL78" s="60"/>
      <c r="AM78" s="60"/>
      <c r="AN78" s="60"/>
      <c r="AO78" s="60"/>
      <c r="AP78" s="60"/>
    </row>
    <row r="79" spans="1:42" ht="14.25" customHeight="1" x14ac:dyDescent="0.25">
      <c r="A79" s="60"/>
      <c r="B79" s="60"/>
      <c r="C79" s="67"/>
      <c r="D79" s="55"/>
      <c r="E79" s="60"/>
      <c r="U79" s="60"/>
      <c r="AD79" s="60"/>
      <c r="AE79" s="60"/>
      <c r="AF79" s="60"/>
      <c r="AG79" s="60"/>
      <c r="AH79" s="60"/>
      <c r="AI79" s="60"/>
      <c r="AJ79" s="60"/>
      <c r="AK79" s="60"/>
      <c r="AL79" s="60"/>
      <c r="AM79" s="60"/>
      <c r="AN79" s="60"/>
      <c r="AO79" s="60"/>
      <c r="AP79" s="60"/>
    </row>
    <row r="80" spans="1:42" ht="14.25" customHeight="1" x14ac:dyDescent="0.25">
      <c r="A80" s="60"/>
      <c r="B80" s="60"/>
      <c r="C80" s="67"/>
      <c r="D80" s="55"/>
      <c r="E80" s="60"/>
      <c r="U80" s="60"/>
      <c r="AD80" s="60"/>
      <c r="AE80" s="60"/>
      <c r="AF80" s="60"/>
      <c r="AG80" s="60"/>
      <c r="AH80" s="60"/>
      <c r="AI80" s="60"/>
      <c r="AJ80" s="60"/>
      <c r="AK80" s="60"/>
      <c r="AL80" s="60"/>
      <c r="AM80" s="60"/>
      <c r="AN80" s="60"/>
      <c r="AO80" s="60"/>
      <c r="AP80" s="60"/>
    </row>
    <row r="81" spans="1:42" ht="14.25" customHeight="1" x14ac:dyDescent="0.25">
      <c r="A81" s="60"/>
      <c r="B81" s="60"/>
      <c r="C81" s="67"/>
      <c r="D81" s="55"/>
      <c r="E81" s="60"/>
      <c r="U81" s="60"/>
      <c r="AD81" s="60"/>
      <c r="AE81" s="60"/>
      <c r="AF81" s="60"/>
      <c r="AG81" s="60"/>
      <c r="AH81" s="60"/>
      <c r="AI81" s="60"/>
      <c r="AJ81" s="60"/>
      <c r="AK81" s="60"/>
      <c r="AL81" s="60"/>
      <c r="AM81" s="60"/>
      <c r="AN81" s="60"/>
      <c r="AO81" s="60"/>
      <c r="AP81" s="60"/>
    </row>
    <row r="82" spans="1:42" ht="14.25" customHeight="1" x14ac:dyDescent="0.25">
      <c r="A82" s="60"/>
      <c r="B82" s="60"/>
      <c r="C82" s="67"/>
      <c r="D82" s="55"/>
      <c r="E82" s="60"/>
      <c r="U82" s="60"/>
      <c r="AD82" s="60"/>
      <c r="AE82" s="60"/>
      <c r="AF82" s="60"/>
      <c r="AG82" s="60"/>
      <c r="AH82" s="60"/>
      <c r="AI82" s="60"/>
      <c r="AJ82" s="60"/>
      <c r="AK82" s="60"/>
      <c r="AL82" s="60"/>
      <c r="AM82" s="60"/>
      <c r="AN82" s="60"/>
      <c r="AO82" s="60"/>
      <c r="AP82" s="60"/>
    </row>
    <row r="83" spans="1:42" ht="14.25" customHeight="1" x14ac:dyDescent="0.25">
      <c r="A83" s="60"/>
      <c r="B83" s="60"/>
      <c r="C83" s="67"/>
      <c r="D83" s="55"/>
      <c r="E83" s="60"/>
      <c r="U83" s="60"/>
      <c r="AD83" s="60"/>
      <c r="AE83" s="60"/>
      <c r="AF83" s="60"/>
      <c r="AG83" s="60"/>
      <c r="AH83" s="60"/>
      <c r="AI83" s="60"/>
      <c r="AJ83" s="60"/>
      <c r="AK83" s="60"/>
      <c r="AL83" s="60"/>
      <c r="AM83" s="60"/>
      <c r="AN83" s="60"/>
      <c r="AO83" s="60"/>
      <c r="AP83" s="60"/>
    </row>
    <row r="84" spans="1:42" ht="14.25" customHeight="1" x14ac:dyDescent="0.25">
      <c r="A84" s="60"/>
      <c r="B84" s="60"/>
      <c r="C84" s="67"/>
      <c r="D84" s="55"/>
      <c r="E84" s="60"/>
      <c r="U84" s="60"/>
      <c r="AD84" s="60"/>
      <c r="AE84" s="60"/>
      <c r="AF84" s="60"/>
      <c r="AG84" s="60"/>
      <c r="AH84" s="60"/>
      <c r="AI84" s="60"/>
      <c r="AJ84" s="60"/>
      <c r="AK84" s="60"/>
      <c r="AL84" s="60"/>
      <c r="AM84" s="60"/>
      <c r="AN84" s="60"/>
      <c r="AO84" s="60"/>
      <c r="AP84" s="60"/>
    </row>
    <row r="85" spans="1:42" ht="14.25" customHeight="1" x14ac:dyDescent="0.25">
      <c r="A85" s="60"/>
      <c r="B85" s="60"/>
      <c r="C85" s="67"/>
      <c r="D85" s="55"/>
      <c r="E85" s="60"/>
      <c r="U85" s="60"/>
      <c r="AD85" s="60"/>
      <c r="AE85" s="60"/>
      <c r="AF85" s="60"/>
      <c r="AG85" s="60"/>
      <c r="AH85" s="60"/>
      <c r="AI85" s="60"/>
      <c r="AJ85" s="60"/>
      <c r="AK85" s="60"/>
      <c r="AL85" s="60"/>
      <c r="AM85" s="60"/>
      <c r="AN85" s="60"/>
      <c r="AO85" s="60"/>
      <c r="AP85" s="60"/>
    </row>
    <row r="86" spans="1:42" ht="14.25" customHeight="1" x14ac:dyDescent="0.25">
      <c r="A86" s="60"/>
      <c r="B86" s="60"/>
      <c r="C86" s="67"/>
      <c r="D86" s="55"/>
      <c r="E86" s="60"/>
      <c r="U86" s="60"/>
      <c r="AD86" s="60"/>
      <c r="AE86" s="60"/>
      <c r="AF86" s="60"/>
      <c r="AG86" s="60"/>
      <c r="AH86" s="60"/>
      <c r="AI86" s="60"/>
      <c r="AJ86" s="60"/>
      <c r="AK86" s="60"/>
      <c r="AL86" s="60"/>
      <c r="AM86" s="60"/>
      <c r="AN86" s="60"/>
      <c r="AO86" s="60"/>
      <c r="AP86" s="60"/>
    </row>
    <row r="87" spans="1:42" ht="14.25" customHeight="1" x14ac:dyDescent="0.25">
      <c r="A87" s="60"/>
      <c r="B87" s="60"/>
      <c r="C87" s="67"/>
      <c r="D87" s="55"/>
      <c r="E87" s="60"/>
      <c r="U87" s="60"/>
      <c r="AD87" s="60"/>
      <c r="AE87" s="60"/>
      <c r="AF87" s="60"/>
      <c r="AG87" s="60"/>
      <c r="AH87" s="60"/>
      <c r="AI87" s="60"/>
      <c r="AJ87" s="60"/>
      <c r="AK87" s="60"/>
      <c r="AL87" s="60"/>
      <c r="AM87" s="60"/>
      <c r="AN87" s="60"/>
      <c r="AO87" s="60"/>
      <c r="AP87" s="60"/>
    </row>
    <row r="88" spans="1:42" ht="14.25" customHeight="1" x14ac:dyDescent="0.25">
      <c r="A88" s="60"/>
      <c r="B88" s="60"/>
      <c r="C88" s="67"/>
      <c r="D88" s="55"/>
      <c r="E88" s="60"/>
      <c r="U88" s="60"/>
      <c r="AD88" s="60"/>
      <c r="AE88" s="60"/>
      <c r="AF88" s="60"/>
      <c r="AG88" s="60"/>
      <c r="AH88" s="60"/>
      <c r="AI88" s="60"/>
      <c r="AJ88" s="60"/>
      <c r="AK88" s="60"/>
      <c r="AL88" s="60"/>
      <c r="AM88" s="60"/>
      <c r="AN88" s="60"/>
      <c r="AO88" s="60"/>
      <c r="AP88" s="60"/>
    </row>
    <row r="89" spans="1:42" ht="14.25" customHeight="1" x14ac:dyDescent="0.25">
      <c r="A89" s="60"/>
      <c r="B89" s="60"/>
      <c r="C89" s="67"/>
      <c r="D89" s="55"/>
      <c r="E89" s="60"/>
      <c r="U89" s="60"/>
      <c r="AD89" s="60"/>
      <c r="AE89" s="60"/>
      <c r="AF89" s="60"/>
      <c r="AG89" s="60"/>
      <c r="AH89" s="60"/>
      <c r="AI89" s="60"/>
      <c r="AJ89" s="60"/>
      <c r="AK89" s="60"/>
      <c r="AL89" s="60"/>
      <c r="AM89" s="60"/>
      <c r="AN89" s="60"/>
      <c r="AO89" s="60"/>
      <c r="AP89" s="60"/>
    </row>
    <row r="90" spans="1:42" ht="14.25" customHeight="1" x14ac:dyDescent="0.25">
      <c r="A90" s="60"/>
      <c r="B90" s="60"/>
      <c r="C90" s="67"/>
      <c r="D90" s="55"/>
      <c r="E90" s="60"/>
      <c r="U90" s="60"/>
      <c r="AD90" s="60"/>
      <c r="AE90" s="60"/>
      <c r="AF90" s="60"/>
      <c r="AG90" s="60"/>
      <c r="AH90" s="60"/>
      <c r="AI90" s="60"/>
      <c r="AJ90" s="60"/>
      <c r="AK90" s="60"/>
      <c r="AL90" s="60"/>
      <c r="AM90" s="60"/>
      <c r="AN90" s="60"/>
      <c r="AO90" s="60"/>
      <c r="AP90" s="60"/>
    </row>
    <row r="91" spans="1:42" ht="14.25" customHeight="1" x14ac:dyDescent="0.25">
      <c r="A91" s="60"/>
      <c r="B91" s="60"/>
      <c r="C91" s="67"/>
      <c r="D91" s="55"/>
      <c r="E91" s="60"/>
      <c r="U91" s="60"/>
      <c r="AD91" s="60"/>
      <c r="AE91" s="60"/>
      <c r="AF91" s="60"/>
      <c r="AG91" s="60"/>
      <c r="AH91" s="60"/>
      <c r="AI91" s="60"/>
      <c r="AJ91" s="60"/>
      <c r="AK91" s="60"/>
      <c r="AL91" s="60"/>
      <c r="AM91" s="60"/>
      <c r="AN91" s="60"/>
      <c r="AO91" s="60"/>
      <c r="AP91" s="60"/>
    </row>
    <row r="92" spans="1:42" ht="14.25" customHeight="1" x14ac:dyDescent="0.25">
      <c r="A92" s="60"/>
      <c r="B92" s="60"/>
      <c r="C92" s="67"/>
      <c r="D92" s="55"/>
      <c r="E92" s="60"/>
      <c r="U92" s="60"/>
      <c r="AD92" s="60"/>
      <c r="AE92" s="60"/>
      <c r="AF92" s="60"/>
      <c r="AG92" s="60"/>
      <c r="AH92" s="60"/>
      <c r="AI92" s="60"/>
      <c r="AJ92" s="60"/>
      <c r="AK92" s="60"/>
      <c r="AL92" s="60"/>
      <c r="AM92" s="60"/>
      <c r="AN92" s="60"/>
      <c r="AO92" s="60"/>
      <c r="AP92" s="60"/>
    </row>
    <row r="93" spans="1:42" ht="14.25" customHeight="1" x14ac:dyDescent="0.25">
      <c r="A93" s="60"/>
      <c r="B93" s="60"/>
      <c r="C93" s="67"/>
      <c r="D93" s="55"/>
      <c r="E93" s="60"/>
      <c r="U93" s="60"/>
      <c r="AD93" s="60"/>
      <c r="AE93" s="60"/>
      <c r="AF93" s="60"/>
      <c r="AG93" s="60"/>
      <c r="AH93" s="60"/>
      <c r="AI93" s="60"/>
      <c r="AJ93" s="60"/>
      <c r="AK93" s="60"/>
      <c r="AL93" s="60"/>
      <c r="AM93" s="60"/>
      <c r="AN93" s="60"/>
      <c r="AO93" s="60"/>
      <c r="AP93" s="60"/>
    </row>
    <row r="94" spans="1:42" ht="14.25" customHeight="1" x14ac:dyDescent="0.25">
      <c r="A94" s="60"/>
      <c r="B94" s="60"/>
      <c r="C94" s="67"/>
      <c r="D94" s="55"/>
      <c r="E94" s="60"/>
      <c r="U94" s="60"/>
      <c r="AD94" s="60"/>
      <c r="AE94" s="60"/>
      <c r="AF94" s="60"/>
      <c r="AG94" s="60"/>
      <c r="AH94" s="60"/>
      <c r="AI94" s="60"/>
      <c r="AJ94" s="60"/>
      <c r="AK94" s="60"/>
      <c r="AL94" s="60"/>
      <c r="AM94" s="60"/>
      <c r="AN94" s="60"/>
      <c r="AO94" s="60"/>
      <c r="AP94" s="60"/>
    </row>
    <row r="95" spans="1:42" ht="14.25" customHeight="1" x14ac:dyDescent="0.25">
      <c r="A95" s="60"/>
      <c r="B95" s="60"/>
      <c r="C95" s="67"/>
      <c r="D95" s="55"/>
      <c r="E95" s="60"/>
      <c r="U95" s="60"/>
      <c r="AD95" s="60"/>
      <c r="AE95" s="60"/>
      <c r="AF95" s="60"/>
      <c r="AG95" s="60"/>
      <c r="AH95" s="60"/>
      <c r="AI95" s="60"/>
      <c r="AJ95" s="60"/>
      <c r="AK95" s="60"/>
      <c r="AL95" s="60"/>
      <c r="AM95" s="60"/>
      <c r="AN95" s="60"/>
      <c r="AO95" s="60"/>
      <c r="AP95" s="60"/>
    </row>
    <row r="96" spans="1:42" ht="14.25" customHeight="1" x14ac:dyDescent="0.25">
      <c r="A96" s="60"/>
      <c r="B96" s="60"/>
      <c r="C96" s="67"/>
      <c r="D96" s="55"/>
      <c r="E96" s="60"/>
      <c r="U96" s="60"/>
      <c r="AD96" s="60"/>
      <c r="AE96" s="60"/>
      <c r="AF96" s="60"/>
      <c r="AG96" s="60"/>
      <c r="AH96" s="60"/>
      <c r="AI96" s="60"/>
      <c r="AJ96" s="60"/>
      <c r="AK96" s="60"/>
      <c r="AL96" s="60"/>
      <c r="AM96" s="60"/>
      <c r="AN96" s="60"/>
      <c r="AO96" s="60"/>
      <c r="AP96" s="60"/>
    </row>
    <row r="97" spans="1:42" x14ac:dyDescent="0.25">
      <c r="A97" s="60"/>
      <c r="B97" s="60"/>
      <c r="C97" s="67"/>
      <c r="D97" s="55"/>
      <c r="E97" s="60"/>
      <c r="U97" s="60"/>
      <c r="AD97" s="60"/>
      <c r="AE97" s="60"/>
      <c r="AF97" s="60"/>
      <c r="AG97" s="60"/>
      <c r="AH97" s="60"/>
      <c r="AI97" s="60"/>
      <c r="AJ97" s="60"/>
      <c r="AK97" s="60"/>
      <c r="AL97" s="60"/>
      <c r="AM97" s="60"/>
      <c r="AN97" s="60"/>
      <c r="AO97" s="60"/>
      <c r="AP97" s="60"/>
    </row>
    <row r="98" spans="1:42" x14ac:dyDescent="0.25">
      <c r="A98" s="60"/>
      <c r="B98" s="60"/>
      <c r="C98" s="67"/>
      <c r="D98" s="55"/>
      <c r="E98" s="60"/>
      <c r="U98" s="60"/>
      <c r="AD98" s="60"/>
      <c r="AE98" s="60"/>
      <c r="AF98" s="60"/>
      <c r="AG98" s="60"/>
      <c r="AH98" s="60"/>
      <c r="AI98" s="60"/>
      <c r="AJ98" s="60"/>
      <c r="AK98" s="60"/>
      <c r="AL98" s="60"/>
      <c r="AM98" s="60"/>
      <c r="AN98" s="60"/>
      <c r="AO98" s="60"/>
      <c r="AP98" s="60"/>
    </row>
    <row r="99" spans="1:42" x14ac:dyDescent="0.25">
      <c r="A99" s="60"/>
      <c r="B99" s="60"/>
      <c r="C99" s="67"/>
      <c r="D99" s="55"/>
      <c r="E99" s="60"/>
      <c r="U99" s="60"/>
      <c r="AD99" s="60"/>
      <c r="AE99" s="60"/>
      <c r="AF99" s="60"/>
      <c r="AG99" s="60"/>
      <c r="AH99" s="60"/>
      <c r="AI99" s="60"/>
      <c r="AJ99" s="60"/>
      <c r="AK99" s="60"/>
      <c r="AL99" s="60"/>
      <c r="AM99" s="60"/>
      <c r="AN99" s="60"/>
      <c r="AO99" s="60"/>
      <c r="AP99" s="60"/>
    </row>
    <row r="100" spans="1:42" x14ac:dyDescent="0.25">
      <c r="A100" s="60"/>
      <c r="B100" s="60"/>
      <c r="C100" s="67"/>
      <c r="D100" s="55"/>
      <c r="E100" s="60"/>
      <c r="U100" s="60"/>
      <c r="AD100" s="60"/>
      <c r="AE100" s="60"/>
      <c r="AF100" s="60"/>
      <c r="AG100" s="60"/>
      <c r="AH100" s="60"/>
      <c r="AI100" s="60"/>
      <c r="AJ100" s="60"/>
      <c r="AK100" s="60"/>
      <c r="AL100" s="60"/>
      <c r="AM100" s="60"/>
      <c r="AN100" s="60"/>
      <c r="AO100" s="60"/>
      <c r="AP100" s="60"/>
    </row>
    <row r="101" spans="1:42" x14ac:dyDescent="0.25">
      <c r="A101" s="60"/>
      <c r="B101" s="60"/>
      <c r="C101" s="67"/>
      <c r="D101" s="55"/>
      <c r="E101" s="60"/>
      <c r="U101" s="60"/>
      <c r="AD101" s="60"/>
      <c r="AE101" s="60"/>
      <c r="AF101" s="60"/>
      <c r="AG101" s="60"/>
      <c r="AH101" s="60"/>
      <c r="AI101" s="60"/>
      <c r="AJ101" s="60"/>
      <c r="AK101" s="60"/>
      <c r="AL101" s="60"/>
      <c r="AM101" s="60"/>
      <c r="AN101" s="60"/>
      <c r="AO101" s="60"/>
      <c r="AP101" s="60"/>
    </row>
    <row r="102" spans="1:42" x14ac:dyDescent="0.25">
      <c r="A102" s="60"/>
      <c r="B102" s="60"/>
      <c r="C102" s="67"/>
      <c r="D102" s="55"/>
      <c r="E102" s="60"/>
      <c r="U102" s="60"/>
      <c r="AD102" s="60"/>
      <c r="AE102" s="60"/>
      <c r="AF102" s="60"/>
      <c r="AG102" s="60"/>
      <c r="AH102" s="60"/>
      <c r="AI102" s="60"/>
      <c r="AJ102" s="60"/>
      <c r="AK102" s="60"/>
      <c r="AL102" s="60"/>
      <c r="AM102" s="60"/>
      <c r="AN102" s="60"/>
      <c r="AO102" s="60"/>
      <c r="AP102" s="60"/>
    </row>
    <row r="103" spans="1:42" x14ac:dyDescent="0.25">
      <c r="A103" s="60"/>
      <c r="B103" s="60"/>
      <c r="C103" s="67"/>
      <c r="D103" s="55"/>
      <c r="E103" s="60"/>
      <c r="U103" s="60"/>
      <c r="AD103" s="60"/>
      <c r="AE103" s="60"/>
      <c r="AF103" s="60"/>
      <c r="AG103" s="60"/>
      <c r="AH103" s="60"/>
      <c r="AI103" s="60"/>
      <c r="AJ103" s="60"/>
      <c r="AK103" s="60"/>
      <c r="AL103" s="60"/>
      <c r="AM103" s="60"/>
      <c r="AN103" s="60"/>
      <c r="AO103" s="60"/>
      <c r="AP103" s="60"/>
    </row>
    <row r="104" spans="1:42" x14ac:dyDescent="0.25">
      <c r="A104" s="60"/>
      <c r="B104" s="60"/>
      <c r="C104" s="67"/>
      <c r="D104" s="55"/>
      <c r="E104" s="60"/>
      <c r="U104" s="60"/>
      <c r="AD104" s="60"/>
      <c r="AE104" s="60"/>
      <c r="AF104" s="60"/>
      <c r="AG104" s="60"/>
      <c r="AH104" s="60"/>
      <c r="AI104" s="60"/>
      <c r="AJ104" s="60"/>
      <c r="AK104" s="60"/>
      <c r="AL104" s="60"/>
      <c r="AM104" s="60"/>
      <c r="AN104" s="60"/>
      <c r="AO104" s="60"/>
      <c r="AP104" s="60"/>
    </row>
    <row r="105" spans="1:42" x14ac:dyDescent="0.25">
      <c r="A105" s="60"/>
      <c r="B105" s="60"/>
      <c r="C105" s="67"/>
      <c r="D105" s="55"/>
      <c r="E105" s="60"/>
      <c r="U105" s="60"/>
      <c r="AD105" s="60"/>
      <c r="AE105" s="60"/>
      <c r="AF105" s="60"/>
      <c r="AG105" s="60"/>
      <c r="AH105" s="60"/>
      <c r="AI105" s="60"/>
      <c r="AJ105" s="60"/>
      <c r="AK105" s="60"/>
      <c r="AL105" s="60"/>
      <c r="AM105" s="60"/>
      <c r="AN105" s="60"/>
      <c r="AO105" s="60"/>
      <c r="AP105" s="60"/>
    </row>
    <row r="106" spans="1:42" x14ac:dyDescent="0.25">
      <c r="A106" s="60"/>
      <c r="B106" s="60"/>
      <c r="C106" s="67"/>
      <c r="D106" s="55"/>
      <c r="E106" s="60"/>
      <c r="U106" s="60"/>
      <c r="AD106" s="60"/>
      <c r="AE106" s="60"/>
      <c r="AF106" s="60"/>
      <c r="AG106" s="60"/>
      <c r="AH106" s="60"/>
      <c r="AI106" s="60"/>
      <c r="AJ106" s="60"/>
      <c r="AK106" s="60"/>
      <c r="AL106" s="60"/>
      <c r="AM106" s="60"/>
      <c r="AN106" s="60"/>
      <c r="AO106" s="60"/>
      <c r="AP106" s="60"/>
    </row>
    <row r="107" spans="1:42" x14ac:dyDescent="0.25">
      <c r="A107" s="60"/>
      <c r="B107" s="60"/>
      <c r="C107" s="67"/>
      <c r="D107" s="55"/>
      <c r="E107" s="60"/>
      <c r="U107" s="60"/>
      <c r="AD107" s="60"/>
      <c r="AE107" s="60"/>
      <c r="AF107" s="60"/>
      <c r="AG107" s="60"/>
      <c r="AH107" s="60"/>
      <c r="AI107" s="60"/>
      <c r="AJ107" s="60"/>
      <c r="AK107" s="60"/>
      <c r="AL107" s="60"/>
      <c r="AM107" s="60"/>
      <c r="AN107" s="60"/>
      <c r="AO107" s="60"/>
      <c r="AP107" s="60"/>
    </row>
    <row r="108" spans="1:42" x14ac:dyDescent="0.25">
      <c r="A108" s="60"/>
      <c r="B108" s="60"/>
      <c r="C108" s="67"/>
      <c r="D108" s="55"/>
      <c r="E108" s="60"/>
      <c r="U108" s="60"/>
      <c r="AD108" s="60"/>
      <c r="AE108" s="60"/>
      <c r="AF108" s="60"/>
      <c r="AG108" s="60"/>
      <c r="AH108" s="60"/>
      <c r="AI108" s="60"/>
      <c r="AJ108" s="60"/>
      <c r="AK108" s="60"/>
      <c r="AL108" s="60"/>
      <c r="AM108" s="60"/>
      <c r="AN108" s="60"/>
      <c r="AO108" s="60"/>
      <c r="AP108" s="60"/>
    </row>
    <row r="109" spans="1:42" x14ac:dyDescent="0.25">
      <c r="A109" s="60"/>
      <c r="B109" s="60"/>
      <c r="C109" s="67"/>
      <c r="D109" s="55"/>
      <c r="E109" s="60"/>
      <c r="U109" s="60"/>
      <c r="AD109" s="60"/>
      <c r="AE109" s="60"/>
      <c r="AF109" s="60"/>
      <c r="AG109" s="60"/>
      <c r="AH109" s="60"/>
      <c r="AI109" s="60"/>
      <c r="AJ109" s="60"/>
      <c r="AK109" s="60"/>
      <c r="AL109" s="60"/>
      <c r="AM109" s="60"/>
      <c r="AN109" s="60"/>
      <c r="AO109" s="60"/>
      <c r="AP109" s="60"/>
    </row>
    <row r="110" spans="1:42" x14ac:dyDescent="0.25">
      <c r="A110" s="60"/>
      <c r="B110" s="60"/>
      <c r="C110" s="67"/>
      <c r="D110" s="55"/>
      <c r="E110" s="60"/>
      <c r="U110" s="60"/>
      <c r="AD110" s="60"/>
      <c r="AE110" s="60"/>
      <c r="AF110" s="60"/>
      <c r="AG110" s="60"/>
      <c r="AH110" s="60"/>
      <c r="AI110" s="60"/>
      <c r="AJ110" s="60"/>
      <c r="AK110" s="60"/>
      <c r="AL110" s="60"/>
      <c r="AM110" s="60"/>
      <c r="AN110" s="60"/>
      <c r="AO110" s="60"/>
      <c r="AP110" s="60"/>
    </row>
    <row r="111" spans="1:42" x14ac:dyDescent="0.25">
      <c r="A111" s="60"/>
      <c r="B111" s="60"/>
      <c r="C111" s="67"/>
      <c r="D111" s="55"/>
      <c r="E111" s="60"/>
      <c r="U111" s="60"/>
      <c r="AD111" s="60"/>
      <c r="AE111" s="60"/>
      <c r="AF111" s="60"/>
      <c r="AG111" s="60"/>
      <c r="AH111" s="60"/>
      <c r="AI111" s="60"/>
      <c r="AJ111" s="60"/>
      <c r="AK111" s="60"/>
      <c r="AL111" s="60"/>
      <c r="AM111" s="60"/>
      <c r="AN111" s="60"/>
      <c r="AO111" s="60"/>
      <c r="AP111" s="60"/>
    </row>
    <row r="112" spans="1:42" x14ac:dyDescent="0.25">
      <c r="A112" s="60"/>
      <c r="B112" s="60"/>
      <c r="C112" s="67"/>
      <c r="D112" s="55"/>
      <c r="E112" s="60"/>
      <c r="U112" s="60"/>
      <c r="AD112" s="60"/>
      <c r="AE112" s="60"/>
      <c r="AF112" s="60"/>
      <c r="AG112" s="60"/>
      <c r="AH112" s="60"/>
      <c r="AI112" s="60"/>
      <c r="AJ112" s="60"/>
      <c r="AK112" s="60"/>
      <c r="AL112" s="60"/>
      <c r="AM112" s="60"/>
      <c r="AN112" s="60"/>
      <c r="AO112" s="60"/>
      <c r="AP112" s="60"/>
    </row>
    <row r="113" spans="1:42" x14ac:dyDescent="0.25">
      <c r="A113" s="60"/>
      <c r="B113" s="60"/>
      <c r="C113" s="67"/>
      <c r="D113" s="55"/>
      <c r="E113" s="60"/>
      <c r="U113" s="60"/>
      <c r="AD113" s="60"/>
      <c r="AE113" s="60"/>
      <c r="AF113" s="60"/>
      <c r="AG113" s="60"/>
      <c r="AH113" s="60"/>
      <c r="AI113" s="60"/>
      <c r="AJ113" s="60"/>
      <c r="AK113" s="60"/>
      <c r="AL113" s="60"/>
      <c r="AM113" s="60"/>
      <c r="AN113" s="60"/>
      <c r="AO113" s="60"/>
      <c r="AP113" s="60"/>
    </row>
    <row r="114" spans="1:42" x14ac:dyDescent="0.25">
      <c r="A114" s="60"/>
      <c r="B114" s="60"/>
      <c r="C114" s="67"/>
      <c r="D114" s="55"/>
      <c r="E114" s="60"/>
      <c r="AD114" s="60"/>
      <c r="AE114" s="60"/>
      <c r="AF114" s="60"/>
      <c r="AG114" s="60"/>
      <c r="AH114" s="60"/>
      <c r="AI114" s="60"/>
      <c r="AJ114" s="60"/>
      <c r="AK114" s="60"/>
      <c r="AL114" s="60"/>
      <c r="AM114" s="60"/>
      <c r="AN114" s="60"/>
      <c r="AO114" s="60"/>
      <c r="AP114" s="60"/>
    </row>
    <row r="115" spans="1:42" x14ac:dyDescent="0.25">
      <c r="A115" s="60"/>
      <c r="B115" s="60"/>
      <c r="C115" s="67"/>
      <c r="D115" s="55"/>
      <c r="E115" s="60"/>
      <c r="AJ115" s="60"/>
      <c r="AK115" s="60"/>
      <c r="AL115" s="60"/>
      <c r="AM115" s="60"/>
      <c r="AN115" s="60"/>
      <c r="AO115" s="60"/>
      <c r="AP115" s="60"/>
    </row>
    <row r="116" spans="1:42" x14ac:dyDescent="0.25">
      <c r="A116" s="60"/>
      <c r="B116" s="60"/>
      <c r="C116" s="67"/>
      <c r="D116" s="55"/>
      <c r="E116" s="60"/>
    </row>
    <row r="117" spans="1:42" x14ac:dyDescent="0.25">
      <c r="A117" s="60"/>
      <c r="B117" s="60"/>
      <c r="C117" s="67"/>
      <c r="D117" s="55"/>
      <c r="E117" s="60"/>
    </row>
    <row r="118" spans="1:42" x14ac:dyDescent="0.25">
      <c r="A118" s="60"/>
      <c r="B118" s="60"/>
      <c r="C118" s="67"/>
      <c r="D118" s="55"/>
      <c r="E118" s="60"/>
    </row>
    <row r="119" spans="1:42" x14ac:dyDescent="0.25">
      <c r="A119" s="60"/>
      <c r="B119" s="60"/>
      <c r="C119" s="67"/>
      <c r="D119" s="55"/>
      <c r="E119" s="60"/>
    </row>
    <row r="120" spans="1:42" x14ac:dyDescent="0.25">
      <c r="A120" s="60"/>
      <c r="B120" s="60"/>
      <c r="C120" s="67"/>
      <c r="D120" s="55"/>
      <c r="E120" s="60"/>
    </row>
    <row r="121" spans="1:42" x14ac:dyDescent="0.25">
      <c r="A121" s="60"/>
      <c r="B121" s="60"/>
      <c r="C121" s="67"/>
      <c r="D121" s="55"/>
      <c r="E121" s="60"/>
    </row>
    <row r="122" spans="1:42" x14ac:dyDescent="0.25">
      <c r="A122" s="60"/>
      <c r="B122" s="60"/>
      <c r="C122" s="67"/>
      <c r="D122" s="55"/>
      <c r="E122" s="60"/>
    </row>
    <row r="123" spans="1:42" x14ac:dyDescent="0.25">
      <c r="A123" s="60"/>
      <c r="B123" s="60"/>
      <c r="C123" s="67"/>
      <c r="D123" s="55"/>
      <c r="E123" s="60"/>
    </row>
    <row r="124" spans="1:42" x14ac:dyDescent="0.25">
      <c r="A124" s="60"/>
      <c r="B124" s="60"/>
      <c r="C124" s="67"/>
      <c r="D124" s="55"/>
      <c r="E124" s="60"/>
    </row>
    <row r="125" spans="1:42" x14ac:dyDescent="0.25">
      <c r="A125" s="60"/>
      <c r="B125" s="60"/>
      <c r="C125" s="67"/>
      <c r="D125" s="55"/>
      <c r="E125" s="60"/>
    </row>
    <row r="126" spans="1:42" x14ac:dyDescent="0.25">
      <c r="A126" s="60"/>
      <c r="B126" s="60"/>
      <c r="C126" s="67"/>
      <c r="D126" s="55"/>
      <c r="E126" s="60"/>
    </row>
    <row r="127" spans="1:42" x14ac:dyDescent="0.25">
      <c r="A127" s="60"/>
      <c r="B127" s="60"/>
      <c r="C127" s="67"/>
      <c r="D127" s="55"/>
      <c r="E127" s="60"/>
    </row>
    <row r="128" spans="1:42" x14ac:dyDescent="0.25">
      <c r="A128" s="60"/>
      <c r="B128" s="60"/>
      <c r="C128" s="67"/>
      <c r="D128" s="55"/>
      <c r="E128" s="60"/>
    </row>
    <row r="129" spans="1:5" x14ac:dyDescent="0.25">
      <c r="A129" s="60"/>
      <c r="B129" s="60"/>
      <c r="C129" s="67"/>
      <c r="D129" s="55"/>
      <c r="E129" s="60"/>
    </row>
    <row r="130" spans="1:5" x14ac:dyDescent="0.25">
      <c r="A130" s="60"/>
      <c r="B130" s="60"/>
      <c r="C130" s="67"/>
      <c r="D130" s="55"/>
      <c r="E130" s="60"/>
    </row>
    <row r="131" spans="1:5" x14ac:dyDescent="0.25">
      <c r="A131" s="60"/>
      <c r="B131" s="60"/>
      <c r="C131" s="67"/>
      <c r="D131" s="55"/>
      <c r="E131" s="60"/>
    </row>
    <row r="132" spans="1:5" x14ac:dyDescent="0.25">
      <c r="A132" s="60"/>
      <c r="B132" s="60"/>
      <c r="C132" s="67"/>
      <c r="D132" s="55"/>
      <c r="E132" s="60"/>
    </row>
    <row r="133" spans="1:5" x14ac:dyDescent="0.25">
      <c r="A133" s="60"/>
      <c r="B133" s="60"/>
      <c r="C133" s="67"/>
      <c r="D133" s="55"/>
      <c r="E133" s="60"/>
    </row>
    <row r="134" spans="1:5" x14ac:dyDescent="0.25">
      <c r="A134" s="60"/>
      <c r="B134" s="60"/>
      <c r="C134" s="67"/>
      <c r="D134" s="55"/>
      <c r="E134" s="60"/>
    </row>
    <row r="135" spans="1:5" x14ac:dyDescent="0.25">
      <c r="A135" s="60"/>
      <c r="B135" s="60"/>
      <c r="C135" s="67"/>
      <c r="D135" s="55"/>
      <c r="E135" s="60"/>
    </row>
    <row r="136" spans="1:5" x14ac:dyDescent="0.25">
      <c r="A136" s="60"/>
      <c r="B136" s="60"/>
      <c r="C136" s="67"/>
      <c r="D136" s="55"/>
      <c r="E136" s="60"/>
    </row>
    <row r="137" spans="1:5" x14ac:dyDescent="0.25">
      <c r="A137" s="60"/>
      <c r="B137" s="60"/>
      <c r="C137" s="67"/>
      <c r="D137" s="55"/>
      <c r="E137" s="60"/>
    </row>
    <row r="138" spans="1:5" x14ac:dyDescent="0.25">
      <c r="A138" s="60"/>
      <c r="B138" s="60"/>
      <c r="C138" s="67"/>
      <c r="D138" s="55"/>
      <c r="E138" s="60"/>
    </row>
    <row r="139" spans="1:5" x14ac:dyDescent="0.25">
      <c r="A139" s="60"/>
      <c r="B139" s="60"/>
      <c r="C139" s="67"/>
      <c r="D139" s="55"/>
      <c r="E139" s="60"/>
    </row>
    <row r="140" spans="1:5" x14ac:dyDescent="0.25">
      <c r="A140" s="60"/>
      <c r="B140" s="60"/>
      <c r="C140" s="67"/>
      <c r="D140" s="55"/>
      <c r="E140" s="60"/>
    </row>
    <row r="141" spans="1:5" x14ac:dyDescent="0.25">
      <c r="A141" s="60"/>
      <c r="B141" s="60"/>
      <c r="C141" s="67"/>
      <c r="D141" s="55"/>
      <c r="E141" s="60"/>
    </row>
    <row r="142" spans="1:5" x14ac:dyDescent="0.25">
      <c r="A142" s="60"/>
      <c r="B142" s="60"/>
      <c r="C142" s="67"/>
      <c r="D142" s="55"/>
      <c r="E142" s="60"/>
    </row>
    <row r="143" spans="1:5" x14ac:dyDescent="0.25">
      <c r="A143" s="60"/>
      <c r="B143" s="60"/>
      <c r="C143" s="67"/>
      <c r="D143" s="55"/>
      <c r="E143" s="60"/>
    </row>
    <row r="144" spans="1:5" x14ac:dyDescent="0.25">
      <c r="A144" s="60"/>
      <c r="B144" s="60"/>
      <c r="C144" s="67"/>
      <c r="D144" s="55"/>
      <c r="E144" s="60"/>
    </row>
    <row r="145" spans="1:5" x14ac:dyDescent="0.25">
      <c r="A145" s="60"/>
      <c r="B145" s="60"/>
      <c r="C145" s="67"/>
      <c r="D145" s="55"/>
      <c r="E145" s="60"/>
    </row>
    <row r="146" spans="1:5" x14ac:dyDescent="0.25">
      <c r="A146" s="60"/>
      <c r="B146" s="60"/>
      <c r="C146" s="67"/>
      <c r="D146" s="55"/>
      <c r="E146" s="60"/>
    </row>
    <row r="147" spans="1:5" x14ac:dyDescent="0.25">
      <c r="A147" s="60"/>
      <c r="B147" s="60"/>
      <c r="C147" s="67"/>
      <c r="D147" s="55"/>
      <c r="E147" s="60"/>
    </row>
    <row r="148" spans="1:5" x14ac:dyDescent="0.25">
      <c r="A148" s="60"/>
      <c r="B148" s="60"/>
      <c r="C148" s="67"/>
      <c r="D148" s="55"/>
      <c r="E148" s="60"/>
    </row>
    <row r="149" spans="1:5" x14ac:dyDescent="0.25">
      <c r="A149" s="60"/>
      <c r="B149" s="60"/>
      <c r="C149" s="67"/>
      <c r="D149" s="55"/>
      <c r="E149" s="60"/>
    </row>
    <row r="150" spans="1:5" x14ac:dyDescent="0.25">
      <c r="A150" s="60"/>
      <c r="B150" s="60"/>
      <c r="C150" s="67"/>
      <c r="D150" s="55"/>
      <c r="E150" s="60"/>
    </row>
    <row r="151" spans="1:5" x14ac:dyDescent="0.25">
      <c r="A151" s="60"/>
      <c r="B151" s="60"/>
      <c r="C151" s="67"/>
      <c r="D151" s="55"/>
      <c r="E151" s="60"/>
    </row>
    <row r="152" spans="1:5" x14ac:dyDescent="0.25">
      <c r="A152" s="60"/>
      <c r="B152" s="60"/>
      <c r="C152" s="67"/>
      <c r="D152" s="55"/>
      <c r="E152" s="60"/>
    </row>
    <row r="153" spans="1:5" x14ac:dyDescent="0.25">
      <c r="A153" s="60"/>
      <c r="B153" s="60"/>
      <c r="C153" s="67"/>
      <c r="D153" s="55"/>
      <c r="E153" s="60"/>
    </row>
    <row r="154" spans="1:5" x14ac:dyDescent="0.25">
      <c r="A154" s="60"/>
      <c r="B154" s="60"/>
      <c r="C154" s="67"/>
      <c r="D154" s="55"/>
      <c r="E154" s="60"/>
    </row>
    <row r="155" spans="1:5" x14ac:dyDescent="0.25">
      <c r="A155" s="60"/>
      <c r="B155" s="60"/>
      <c r="C155" s="67"/>
      <c r="D155" s="55"/>
      <c r="E155" s="60"/>
    </row>
    <row r="156" spans="1:5" x14ac:dyDescent="0.25">
      <c r="A156" s="60"/>
      <c r="B156" s="60"/>
      <c r="C156" s="67"/>
      <c r="D156" s="55"/>
      <c r="E156" s="60"/>
    </row>
    <row r="157" spans="1:5" x14ac:dyDescent="0.25">
      <c r="A157" s="60"/>
      <c r="B157" s="60"/>
      <c r="C157" s="67"/>
      <c r="D157" s="55"/>
      <c r="E157" s="60"/>
    </row>
    <row r="158" spans="1:5" x14ac:dyDescent="0.25">
      <c r="A158" s="60"/>
      <c r="B158" s="60"/>
      <c r="C158" s="67"/>
      <c r="D158" s="55"/>
      <c r="E158" s="60"/>
    </row>
    <row r="159" spans="1:5" x14ac:dyDescent="0.25">
      <c r="A159" s="60"/>
      <c r="B159" s="60"/>
      <c r="C159" s="67"/>
      <c r="D159" s="55"/>
      <c r="E159" s="60"/>
    </row>
    <row r="160" spans="1:5" x14ac:dyDescent="0.25">
      <c r="A160" s="60"/>
      <c r="B160" s="60"/>
      <c r="C160" s="67"/>
      <c r="D160" s="55"/>
      <c r="E160" s="60"/>
    </row>
    <row r="161" spans="1:5" x14ac:dyDescent="0.25">
      <c r="A161" s="60"/>
      <c r="B161" s="60"/>
      <c r="C161" s="67"/>
      <c r="D161" s="55"/>
      <c r="E161" s="60"/>
    </row>
    <row r="162" spans="1:5" x14ac:dyDescent="0.25">
      <c r="A162" s="60"/>
      <c r="B162" s="60"/>
      <c r="C162" s="67"/>
      <c r="D162" s="55"/>
      <c r="E162" s="60"/>
    </row>
    <row r="163" spans="1:5" x14ac:dyDescent="0.25">
      <c r="A163" s="60"/>
      <c r="B163" s="60"/>
      <c r="C163" s="67"/>
      <c r="D163" s="55"/>
      <c r="E163" s="60"/>
    </row>
    <row r="164" spans="1:5" x14ac:dyDescent="0.25">
      <c r="A164" s="60"/>
      <c r="B164" s="60"/>
      <c r="C164" s="67"/>
      <c r="D164" s="55"/>
      <c r="E164" s="60"/>
    </row>
    <row r="165" spans="1:5" x14ac:dyDescent="0.25">
      <c r="A165" s="60"/>
      <c r="B165" s="60"/>
      <c r="C165" s="67"/>
      <c r="D165" s="55"/>
      <c r="E165" s="60"/>
    </row>
    <row r="166" spans="1:5" x14ac:dyDescent="0.25">
      <c r="A166" s="60"/>
      <c r="B166" s="60"/>
      <c r="C166" s="67"/>
      <c r="D166" s="55"/>
      <c r="E166" s="60"/>
    </row>
    <row r="167" spans="1:5" x14ac:dyDescent="0.25">
      <c r="A167" s="60"/>
      <c r="B167" s="60"/>
      <c r="C167" s="67"/>
      <c r="D167" s="55"/>
      <c r="E167" s="60"/>
    </row>
    <row r="168" spans="1:5" x14ac:dyDescent="0.25">
      <c r="A168" s="60"/>
      <c r="B168" s="60"/>
      <c r="C168" s="67"/>
      <c r="D168" s="55"/>
      <c r="E168" s="60"/>
    </row>
    <row r="169" spans="1:5" x14ac:dyDescent="0.25">
      <c r="A169" s="60"/>
      <c r="B169" s="60"/>
      <c r="C169" s="67"/>
      <c r="D169" s="55"/>
      <c r="E169" s="60"/>
    </row>
    <row r="170" spans="1:5" x14ac:dyDescent="0.25">
      <c r="A170" s="60"/>
      <c r="B170" s="60"/>
      <c r="C170" s="67"/>
      <c r="D170" s="55"/>
      <c r="E170" s="60"/>
    </row>
    <row r="171" spans="1:5" x14ac:dyDescent="0.25">
      <c r="A171" s="60"/>
      <c r="B171" s="60"/>
      <c r="C171" s="67"/>
      <c r="D171" s="55"/>
      <c r="E171" s="60"/>
    </row>
    <row r="172" spans="1:5" x14ac:dyDescent="0.25">
      <c r="A172" s="60"/>
      <c r="B172" s="60"/>
      <c r="C172" s="67"/>
      <c r="D172" s="55"/>
      <c r="E172" s="60"/>
    </row>
    <row r="173" spans="1:5" x14ac:dyDescent="0.25">
      <c r="A173" s="60"/>
      <c r="B173" s="60"/>
      <c r="C173" s="67"/>
      <c r="D173" s="55"/>
      <c r="E173" s="60"/>
    </row>
    <row r="174" spans="1:5" x14ac:dyDescent="0.25">
      <c r="A174" s="60"/>
      <c r="B174" s="60"/>
      <c r="C174" s="67"/>
      <c r="D174" s="55"/>
      <c r="E174" s="60"/>
    </row>
    <row r="175" spans="1:5" x14ac:dyDescent="0.25">
      <c r="A175" s="60"/>
      <c r="B175" s="60"/>
      <c r="C175" s="67"/>
      <c r="D175" s="55"/>
      <c r="E175" s="60"/>
    </row>
    <row r="176" spans="1:5" x14ac:dyDescent="0.25">
      <c r="A176" s="60"/>
      <c r="B176" s="60"/>
      <c r="C176" s="67"/>
      <c r="D176" s="55"/>
      <c r="E176" s="60"/>
    </row>
    <row r="177" spans="1:5" x14ac:dyDescent="0.25">
      <c r="A177" s="60"/>
      <c r="B177" s="60"/>
      <c r="C177" s="67"/>
      <c r="D177" s="55"/>
      <c r="E177" s="60"/>
    </row>
    <row r="178" spans="1:5" x14ac:dyDescent="0.25">
      <c r="A178" s="60"/>
      <c r="B178" s="60"/>
      <c r="C178" s="67"/>
      <c r="D178" s="55"/>
      <c r="E178" s="60"/>
    </row>
    <row r="179" spans="1:5" x14ac:dyDescent="0.25">
      <c r="A179" s="60"/>
      <c r="B179" s="60"/>
      <c r="C179" s="67"/>
      <c r="D179" s="55"/>
      <c r="E179" s="60"/>
    </row>
    <row r="180" spans="1:5" x14ac:dyDescent="0.25">
      <c r="A180" s="60"/>
      <c r="B180" s="60"/>
      <c r="C180" s="67"/>
      <c r="D180" s="55"/>
      <c r="E180" s="60"/>
    </row>
    <row r="181" spans="1:5" x14ac:dyDescent="0.25">
      <c r="A181" s="60"/>
      <c r="B181" s="60"/>
      <c r="C181" s="67"/>
      <c r="D181" s="55"/>
      <c r="E181" s="60"/>
    </row>
    <row r="182" spans="1:5" x14ac:dyDescent="0.25">
      <c r="A182" s="60"/>
      <c r="B182" s="60"/>
      <c r="C182" s="67"/>
      <c r="D182" s="55"/>
      <c r="E182" s="60"/>
    </row>
    <row r="183" spans="1:5" x14ac:dyDescent="0.25">
      <c r="A183" s="60"/>
      <c r="B183" s="60"/>
      <c r="C183" s="67"/>
      <c r="D183" s="55"/>
      <c r="E183" s="60"/>
    </row>
    <row r="184" spans="1:5" x14ac:dyDescent="0.25">
      <c r="A184" s="60"/>
      <c r="B184" s="60"/>
      <c r="C184" s="67"/>
      <c r="D184" s="55"/>
      <c r="E184" s="60"/>
    </row>
    <row r="185" spans="1:5" x14ac:dyDescent="0.25">
      <c r="A185" s="60"/>
      <c r="B185" s="60"/>
      <c r="C185" s="67"/>
      <c r="D185" s="55"/>
      <c r="E185" s="60"/>
    </row>
    <row r="186" spans="1:5" x14ac:dyDescent="0.25">
      <c r="A186" s="60"/>
      <c r="B186" s="60"/>
      <c r="C186" s="67"/>
      <c r="D186" s="55"/>
      <c r="E186" s="60"/>
    </row>
    <row r="187" spans="1:5" x14ac:dyDescent="0.25">
      <c r="A187" s="60"/>
      <c r="B187" s="60"/>
      <c r="C187" s="67"/>
      <c r="D187" s="55"/>
      <c r="E187" s="60"/>
    </row>
    <row r="188" spans="1:5" x14ac:dyDescent="0.25">
      <c r="B188" s="60"/>
      <c r="C188" s="67"/>
      <c r="D188" s="55"/>
      <c r="E188" s="60"/>
    </row>
    <row r="189" spans="1:5" x14ac:dyDescent="0.25">
      <c r="B189" s="60"/>
      <c r="C189" s="67"/>
      <c r="D189" s="55"/>
      <c r="E189" s="60"/>
    </row>
  </sheetData>
  <mergeCells count="1">
    <mergeCell ref="V15:X15"/>
  </mergeCells>
  <pageMargins left="0.7" right="0.7" top="0.78740157499999996" bottom="0.78740157499999996"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563D-ED93-4556-BD91-B85007E7C98A}">
  <sheetPr>
    <tabColor theme="6"/>
    <pageSetUpPr fitToPage="1"/>
  </sheetPr>
  <dimension ref="B1:AC155"/>
  <sheetViews>
    <sheetView showGridLines="0" zoomScaleNormal="100" workbookViewId="0"/>
  </sheetViews>
  <sheetFormatPr baseColWidth="10" defaultColWidth="11.25" defaultRowHeight="15.75" x14ac:dyDescent="0.25"/>
  <cols>
    <col min="1" max="1" width="3.625" style="4" customWidth="1"/>
    <col min="2" max="2" width="30.625" style="4" customWidth="1"/>
    <col min="3" max="3" width="18.625" style="141" customWidth="1"/>
    <col min="4" max="4" width="18.625" style="4" customWidth="1"/>
    <col min="5" max="5" width="19" style="4" customWidth="1"/>
    <col min="6" max="6" width="4.625" style="4" bestFit="1" customWidth="1"/>
    <col min="7" max="7" width="5.25" style="4" bestFit="1" customWidth="1"/>
    <col min="8" max="8" width="18.5" style="4" customWidth="1"/>
    <col min="9" max="9" width="20.25" style="4" customWidth="1"/>
    <col min="10" max="10" width="24.625" style="4" customWidth="1"/>
    <col min="11" max="11" width="27.5" style="4" customWidth="1"/>
    <col min="12" max="12" width="11.25" style="60"/>
    <col min="13" max="13" width="17.625" style="4" customWidth="1"/>
    <col min="14" max="21" width="13.625" style="4" customWidth="1"/>
    <col min="22" max="22" width="4.75" style="4" customWidth="1"/>
    <col min="23" max="23" width="51.625" style="4" customWidth="1"/>
    <col min="24" max="25" width="25.625" style="4" customWidth="1"/>
    <col min="26" max="16384" width="11.25" style="4"/>
  </cols>
  <sheetData>
    <row r="1" spans="2:29" ht="16.5" thickBot="1" x14ac:dyDescent="0.3">
      <c r="C1" s="918"/>
    </row>
    <row r="2" spans="2:29" ht="18" customHeight="1" thickBot="1" x14ac:dyDescent="0.3">
      <c r="B2" s="322" t="s">
        <v>107</v>
      </c>
      <c r="C2" s="321">
        <v>2021</v>
      </c>
      <c r="D2" s="321">
        <v>2022</v>
      </c>
      <c r="E2" s="60"/>
      <c r="F2" s="60"/>
      <c r="G2" s="60"/>
      <c r="H2" s="60"/>
      <c r="I2" s="60"/>
      <c r="J2" s="60"/>
      <c r="K2" s="60"/>
      <c r="M2" s="60"/>
      <c r="N2" s="60"/>
      <c r="O2" s="60"/>
      <c r="P2" s="60"/>
      <c r="Q2" s="60"/>
      <c r="R2" s="60"/>
      <c r="S2" s="60"/>
      <c r="T2" s="60"/>
      <c r="U2" s="60"/>
      <c r="V2" s="60"/>
      <c r="W2" s="60"/>
      <c r="X2" s="60"/>
      <c r="Y2" s="60"/>
      <c r="Z2" s="60"/>
      <c r="AA2" s="60"/>
      <c r="AB2" s="60"/>
      <c r="AC2" s="60"/>
    </row>
    <row r="3" spans="2:29" ht="18" customHeight="1" x14ac:dyDescent="0.25">
      <c r="B3" s="323" t="s">
        <v>8</v>
      </c>
      <c r="C3" s="324">
        <v>35.812751122135055</v>
      </c>
      <c r="D3" s="324">
        <v>39.200000000000003</v>
      </c>
      <c r="E3" s="60"/>
      <c r="F3" s="145"/>
      <c r="G3" s="145"/>
      <c r="H3" s="60"/>
      <c r="I3" s="60"/>
      <c r="J3" s="60"/>
      <c r="K3" s="60"/>
      <c r="M3" s="60"/>
      <c r="N3" s="60"/>
      <c r="O3" s="60"/>
      <c r="P3" s="60"/>
      <c r="Q3" s="60"/>
      <c r="R3" s="60"/>
      <c r="S3" s="60"/>
      <c r="T3" s="60"/>
      <c r="U3" s="60"/>
      <c r="V3" s="60"/>
      <c r="W3" s="60"/>
      <c r="X3" s="60"/>
      <c r="Y3" s="60"/>
      <c r="Z3" s="60"/>
      <c r="AA3" s="60"/>
      <c r="AB3" s="60"/>
      <c r="AC3" s="60"/>
    </row>
    <row r="4" spans="2:29" ht="18" customHeight="1" x14ac:dyDescent="0.25">
      <c r="B4" s="777" t="s">
        <v>526</v>
      </c>
      <c r="C4" s="325">
        <v>14.11</v>
      </c>
      <c r="D4" s="778">
        <f>C4</f>
        <v>14.11</v>
      </c>
      <c r="E4" s="60"/>
      <c r="F4" s="146"/>
      <c r="G4" s="146"/>
      <c r="H4" s="60"/>
      <c r="I4" s="60"/>
      <c r="J4" s="60"/>
      <c r="K4" s="60"/>
      <c r="M4" s="60"/>
      <c r="N4" s="60"/>
      <c r="O4" s="60"/>
      <c r="P4" s="60"/>
      <c r="Q4" s="60"/>
      <c r="R4" s="60"/>
      <c r="S4" s="60"/>
      <c r="T4" s="60"/>
      <c r="U4" s="60"/>
      <c r="V4" s="60"/>
      <c r="W4" s="60"/>
      <c r="X4" s="60"/>
      <c r="Y4" s="60"/>
      <c r="Z4" s="60"/>
      <c r="AA4" s="60"/>
      <c r="AB4" s="60"/>
      <c r="AC4" s="60"/>
    </row>
    <row r="5" spans="2:29" ht="18" customHeight="1" x14ac:dyDescent="0.25">
      <c r="B5" s="779" t="s">
        <v>167</v>
      </c>
      <c r="C5" s="326">
        <v>10.331613000000001</v>
      </c>
      <c r="D5" s="780">
        <v>10.6</v>
      </c>
      <c r="E5" s="60"/>
      <c r="F5" s="145"/>
      <c r="G5" s="145"/>
      <c r="H5" s="60"/>
      <c r="I5" s="60"/>
      <c r="J5" s="60"/>
      <c r="K5" s="60"/>
      <c r="M5" s="60"/>
      <c r="N5" s="60"/>
      <c r="O5" s="60"/>
      <c r="P5" s="60"/>
      <c r="Q5" s="60"/>
      <c r="R5" s="60"/>
      <c r="S5" s="60"/>
      <c r="T5" s="60"/>
      <c r="U5" s="60"/>
      <c r="V5" s="60"/>
      <c r="W5" s="60"/>
      <c r="X5" s="60"/>
      <c r="Y5" s="60"/>
      <c r="Z5" s="60"/>
      <c r="AA5" s="60"/>
      <c r="AB5" s="60"/>
      <c r="AC5" s="60"/>
    </row>
    <row r="6" spans="2:29" ht="18" customHeight="1" x14ac:dyDescent="0.25">
      <c r="B6" s="777" t="s">
        <v>526</v>
      </c>
      <c r="C6" s="327">
        <v>21.89</v>
      </c>
      <c r="D6" s="781">
        <f>C6</f>
        <v>21.89</v>
      </c>
      <c r="E6" s="60"/>
      <c r="F6" s="713"/>
      <c r="G6" s="60"/>
      <c r="H6" s="60"/>
      <c r="I6" s="60"/>
      <c r="J6" s="60"/>
      <c r="K6" s="60"/>
      <c r="M6" s="60"/>
      <c r="N6" s="60"/>
      <c r="O6" s="60"/>
      <c r="P6" s="60"/>
      <c r="Q6" s="60"/>
      <c r="R6" s="60"/>
      <c r="S6" s="60"/>
      <c r="T6" s="60"/>
      <c r="U6" s="60"/>
      <c r="V6" s="60"/>
      <c r="W6" s="60"/>
      <c r="X6" s="60"/>
      <c r="Y6" s="60"/>
      <c r="Z6" s="60"/>
      <c r="AA6" s="60"/>
      <c r="AB6" s="60"/>
      <c r="AC6" s="60"/>
    </row>
    <row r="7" spans="2:29" ht="14.25" customHeight="1" x14ac:dyDescent="0.25">
      <c r="B7" s="328"/>
      <c r="C7" s="329"/>
      <c r="D7" s="320"/>
      <c r="E7" s="60"/>
      <c r="F7" s="60"/>
      <c r="G7" s="60"/>
      <c r="H7" s="60"/>
      <c r="I7" s="60"/>
      <c r="J7" s="60"/>
      <c r="K7" s="60"/>
      <c r="M7" s="60"/>
      <c r="N7" s="60"/>
      <c r="O7" s="60"/>
      <c r="P7" s="60"/>
      <c r="Q7" s="60"/>
      <c r="R7" s="60"/>
      <c r="S7" s="60"/>
      <c r="T7" s="60"/>
      <c r="U7" s="60"/>
      <c r="V7" s="60"/>
      <c r="W7" s="60"/>
      <c r="X7" s="60"/>
      <c r="Y7" s="60"/>
      <c r="Z7" s="60"/>
      <c r="AA7" s="60"/>
      <c r="AB7" s="60"/>
      <c r="AC7" s="60"/>
    </row>
    <row r="8" spans="2:29" ht="14.25" customHeight="1" x14ac:dyDescent="0.25">
      <c r="B8" s="328"/>
      <c r="C8" s="329"/>
      <c r="D8" s="320"/>
      <c r="E8" s="60"/>
      <c r="F8" s="60"/>
      <c r="G8" s="60"/>
      <c r="H8" s="60"/>
      <c r="I8" s="60"/>
      <c r="J8" s="60"/>
      <c r="K8" s="60"/>
      <c r="M8" s="60"/>
      <c r="N8" s="60"/>
      <c r="O8" s="60"/>
      <c r="P8" s="60"/>
      <c r="Q8" s="60"/>
      <c r="R8" s="60"/>
      <c r="S8" s="60"/>
      <c r="T8" s="60"/>
      <c r="U8" s="60"/>
      <c r="V8" s="60"/>
      <c r="W8" s="60"/>
      <c r="X8" s="60"/>
      <c r="Y8" s="60"/>
      <c r="Z8" s="60"/>
      <c r="AA8" s="60"/>
      <c r="AB8" s="60"/>
      <c r="AC8" s="60"/>
    </row>
    <row r="9" spans="2:29" ht="14.25" customHeight="1" x14ac:dyDescent="0.25">
      <c r="B9" s="782"/>
      <c r="C9" s="330"/>
      <c r="D9" s="331"/>
      <c r="E9" s="60"/>
      <c r="F9" s="60"/>
      <c r="G9" s="60"/>
      <c r="H9" s="60"/>
      <c r="I9" s="60"/>
      <c r="J9" s="60"/>
      <c r="K9" s="60"/>
      <c r="M9" s="60"/>
      <c r="N9" s="60"/>
      <c r="O9" s="60"/>
      <c r="P9" s="60"/>
      <c r="Q9" s="60"/>
      <c r="R9" s="60"/>
      <c r="S9" s="60"/>
      <c r="T9" s="60"/>
      <c r="U9" s="60"/>
      <c r="V9" s="60"/>
      <c r="W9" s="60"/>
      <c r="X9" s="60"/>
      <c r="Y9" s="60"/>
      <c r="Z9" s="60"/>
      <c r="AA9" s="60"/>
      <c r="AB9" s="60"/>
      <c r="AC9" s="60"/>
    </row>
    <row r="10" spans="2:29" ht="14.25" customHeight="1" x14ac:dyDescent="0.25">
      <c r="B10" s="1027" t="s">
        <v>527</v>
      </c>
      <c r="C10" s="1027"/>
      <c r="D10" s="1027"/>
      <c r="E10" s="60"/>
      <c r="F10" s="60"/>
      <c r="G10" s="60"/>
      <c r="H10" s="60"/>
      <c r="I10" s="60"/>
      <c r="J10" s="60"/>
      <c r="K10" s="60"/>
      <c r="M10" s="60"/>
      <c r="N10" s="60"/>
      <c r="O10" s="60"/>
      <c r="P10" s="60"/>
      <c r="Q10" s="60"/>
      <c r="R10" s="60"/>
      <c r="S10" s="60"/>
      <c r="T10" s="60"/>
      <c r="U10" s="60"/>
      <c r="V10" s="60"/>
      <c r="W10" s="60"/>
      <c r="X10" s="60"/>
      <c r="Y10" s="60"/>
      <c r="Z10" s="60"/>
      <c r="AA10" s="60"/>
      <c r="AB10" s="60"/>
      <c r="AC10" s="60"/>
    </row>
    <row r="11" spans="2:29" ht="14.25" customHeight="1" x14ac:dyDescent="0.25">
      <c r="B11" s="60"/>
      <c r="C11" s="138"/>
      <c r="D11" s="60"/>
      <c r="E11" s="60"/>
      <c r="F11" s="60"/>
      <c r="G11" s="60"/>
      <c r="H11" s="60"/>
      <c r="I11" s="60"/>
      <c r="J11" s="60"/>
      <c r="K11" s="60"/>
      <c r="M11" s="60"/>
      <c r="N11" s="60"/>
      <c r="O11" s="60"/>
      <c r="P11" s="60"/>
      <c r="Q11" s="60"/>
      <c r="R11" s="60"/>
      <c r="S11" s="60"/>
      <c r="T11" s="60"/>
      <c r="U11" s="60"/>
      <c r="V11" s="60"/>
      <c r="W11" s="60"/>
      <c r="X11" s="60"/>
      <c r="Y11" s="60"/>
      <c r="Z11" s="60"/>
      <c r="AA11" s="60"/>
      <c r="AB11" s="60"/>
      <c r="AC11" s="60"/>
    </row>
    <row r="12" spans="2:29" ht="14.25" customHeight="1" x14ac:dyDescent="0.25">
      <c r="B12" s="60"/>
      <c r="C12" s="138"/>
      <c r="D12" s="60"/>
      <c r="E12" s="60"/>
      <c r="F12" s="60"/>
      <c r="G12" s="60"/>
      <c r="H12" s="60"/>
      <c r="I12" s="60"/>
      <c r="J12" s="60"/>
      <c r="K12" s="60"/>
      <c r="M12" s="60"/>
      <c r="N12" s="60"/>
      <c r="O12" s="60"/>
      <c r="P12" s="60"/>
      <c r="Q12" s="60"/>
      <c r="R12" s="60"/>
      <c r="S12" s="60"/>
      <c r="T12" s="60"/>
      <c r="U12" s="60"/>
      <c r="V12" s="60"/>
      <c r="W12" s="60"/>
      <c r="X12" s="60"/>
      <c r="Y12" s="60"/>
      <c r="Z12" s="60"/>
      <c r="AA12" s="60"/>
      <c r="AB12" s="60"/>
      <c r="AC12" s="60"/>
    </row>
    <row r="13" spans="2:29" ht="14.25" customHeight="1" x14ac:dyDescent="0.25">
      <c r="B13" s="60"/>
      <c r="C13" s="138"/>
      <c r="D13" s="60"/>
      <c r="F13" s="994"/>
      <c r="G13" s="994"/>
      <c r="H13" s="994"/>
      <c r="I13" s="994"/>
      <c r="J13" s="994"/>
      <c r="K13" s="994"/>
      <c r="M13" s="60"/>
      <c r="N13" s="60"/>
      <c r="O13" s="60"/>
      <c r="P13" s="60"/>
      <c r="Q13" s="60"/>
      <c r="R13" s="60"/>
      <c r="S13" s="60"/>
      <c r="T13" s="60"/>
      <c r="U13" s="60"/>
      <c r="V13" s="60"/>
      <c r="W13" s="60"/>
      <c r="X13" s="60"/>
      <c r="Y13" s="60"/>
      <c r="Z13" s="60"/>
      <c r="AA13" s="60"/>
      <c r="AB13" s="60"/>
      <c r="AC13" s="60"/>
    </row>
    <row r="14" spans="2:29" ht="14.25" customHeight="1" x14ac:dyDescent="0.25">
      <c r="B14" s="60"/>
      <c r="C14" s="138"/>
      <c r="D14" s="60"/>
      <c r="F14" s="608"/>
      <c r="G14" s="608"/>
      <c r="H14" s="608"/>
      <c r="I14" s="608"/>
      <c r="J14" s="608"/>
      <c r="K14" s="608"/>
      <c r="M14" s="60"/>
      <c r="N14" s="60"/>
      <c r="O14" s="60"/>
      <c r="P14" s="60"/>
      <c r="Q14" s="60"/>
      <c r="R14" s="60"/>
      <c r="S14" s="60"/>
      <c r="T14" s="60"/>
      <c r="U14" s="60"/>
      <c r="V14" s="60"/>
      <c r="W14" s="60"/>
      <c r="X14" s="60"/>
      <c r="Y14" s="60"/>
      <c r="Z14" s="60"/>
      <c r="AA14" s="60"/>
      <c r="AB14" s="60"/>
      <c r="AC14" s="60"/>
    </row>
    <row r="15" spans="2:29" s="74" customFormat="1" ht="14.25" customHeight="1" x14ac:dyDescent="0.25">
      <c r="B15" s="75"/>
    </row>
    <row r="16" spans="2:29" ht="14.25" customHeight="1" x14ac:dyDescent="0.25">
      <c r="B16" s="60"/>
      <c r="C16" s="138"/>
      <c r="D16" s="60"/>
      <c r="F16" s="114"/>
      <c r="G16" s="139"/>
      <c r="H16" s="16"/>
      <c r="I16" s="16"/>
      <c r="J16" s="16"/>
      <c r="K16" s="16"/>
      <c r="M16" s="60"/>
      <c r="N16" s="60"/>
      <c r="O16" s="60"/>
      <c r="P16" s="60"/>
      <c r="Q16" s="60"/>
      <c r="R16" s="60"/>
      <c r="S16" s="60"/>
      <c r="T16" s="60"/>
      <c r="U16" s="60"/>
      <c r="V16" s="60"/>
      <c r="W16" s="60"/>
      <c r="X16" s="60"/>
      <c r="Y16" s="60"/>
      <c r="Z16" s="60"/>
      <c r="AA16" s="60"/>
      <c r="AB16" s="60"/>
      <c r="AC16" s="60"/>
    </row>
    <row r="17" spans="2:29" ht="14.25" customHeight="1" x14ac:dyDescent="0.25">
      <c r="B17" s="60"/>
      <c r="C17" s="138"/>
      <c r="D17" s="60"/>
      <c r="F17" s="293"/>
      <c r="G17" s="293"/>
      <c r="H17" s="714"/>
      <c r="I17" s="685"/>
      <c r="J17" s="685"/>
      <c r="K17" s="685"/>
      <c r="M17" s="60"/>
      <c r="N17" s="60"/>
      <c r="O17" s="60"/>
      <c r="P17" s="60"/>
      <c r="Q17" s="60"/>
      <c r="R17" s="60"/>
      <c r="S17" s="60"/>
      <c r="T17" s="60"/>
      <c r="U17" s="60"/>
      <c r="V17" s="60"/>
      <c r="W17" s="60"/>
      <c r="X17" s="60"/>
      <c r="Y17" s="60"/>
      <c r="Z17" s="60"/>
      <c r="AA17" s="60"/>
      <c r="AB17" s="60"/>
      <c r="AC17" s="60"/>
    </row>
    <row r="18" spans="2:29" ht="14.25" customHeight="1" x14ac:dyDescent="0.25">
      <c r="B18" s="60"/>
      <c r="C18" s="138"/>
      <c r="D18" s="60"/>
      <c r="F18" s="293"/>
      <c r="G18" s="293"/>
      <c r="H18" s="714"/>
      <c r="I18" s="685"/>
      <c r="J18" s="685"/>
      <c r="K18" s="685"/>
      <c r="M18" s="60"/>
      <c r="N18" s="60"/>
      <c r="O18" s="60"/>
      <c r="P18" s="60"/>
      <c r="Q18" s="60"/>
      <c r="R18" s="60"/>
      <c r="S18" s="60"/>
      <c r="T18" s="60"/>
      <c r="U18" s="60"/>
      <c r="V18" s="60"/>
      <c r="W18" s="60"/>
      <c r="X18" s="60"/>
      <c r="Y18" s="60"/>
      <c r="Z18" s="60"/>
      <c r="AA18" s="60"/>
      <c r="AB18" s="60"/>
      <c r="AC18" s="60"/>
    </row>
    <row r="19" spans="2:29" ht="14.25" customHeight="1" x14ac:dyDescent="0.25">
      <c r="B19" s="60"/>
      <c r="C19" s="138"/>
      <c r="D19" s="60"/>
      <c r="F19" s="293"/>
      <c r="G19" s="293"/>
      <c r="H19" s="714"/>
      <c r="I19" s="685"/>
      <c r="J19" s="685"/>
      <c r="K19" s="685"/>
      <c r="M19" s="60"/>
      <c r="N19" s="60"/>
      <c r="O19" s="60"/>
      <c r="P19" s="60"/>
      <c r="Q19" s="60"/>
      <c r="R19" s="60"/>
      <c r="S19" s="60"/>
      <c r="T19" s="60"/>
      <c r="U19" s="60"/>
      <c r="V19" s="60"/>
      <c r="W19" s="60"/>
      <c r="X19" s="60"/>
      <c r="Y19" s="60"/>
      <c r="Z19" s="60"/>
      <c r="AA19" s="60"/>
      <c r="AB19" s="60"/>
      <c r="AC19" s="60"/>
    </row>
    <row r="20" spans="2:29" ht="14.25" customHeight="1" x14ac:dyDescent="0.25">
      <c r="B20" s="60"/>
      <c r="C20" s="138"/>
      <c r="D20" s="60"/>
      <c r="F20" s="293"/>
      <c r="G20" s="293"/>
      <c r="H20" s="714"/>
      <c r="I20" s="685"/>
      <c r="J20" s="685"/>
      <c r="K20" s="685"/>
      <c r="M20" s="60"/>
      <c r="N20" s="60"/>
      <c r="O20" s="60"/>
      <c r="P20" s="60"/>
      <c r="Q20" s="60"/>
      <c r="R20" s="60"/>
      <c r="S20" s="60"/>
      <c r="T20" s="60"/>
      <c r="U20" s="60"/>
      <c r="V20" s="60"/>
      <c r="W20" s="60"/>
      <c r="X20" s="60"/>
      <c r="Y20" s="60"/>
      <c r="Z20" s="60"/>
      <c r="AA20" s="60"/>
      <c r="AB20" s="60"/>
      <c r="AC20" s="60"/>
    </row>
    <row r="21" spans="2:29" ht="14.25" customHeight="1" x14ac:dyDescent="0.25">
      <c r="B21" s="60"/>
      <c r="C21" s="138"/>
      <c r="D21" s="60"/>
      <c r="F21" s="293"/>
      <c r="G21" s="293"/>
      <c r="H21" s="714"/>
      <c r="I21" s="685"/>
      <c r="J21" s="685"/>
      <c r="K21" s="685"/>
      <c r="M21" s="60"/>
      <c r="N21" s="60"/>
      <c r="O21" s="60"/>
      <c r="P21" s="60"/>
      <c r="Q21" s="60"/>
      <c r="R21" s="60"/>
      <c r="S21" s="60"/>
      <c r="T21" s="60"/>
      <c r="U21" s="60"/>
      <c r="V21" s="60"/>
      <c r="W21" s="60"/>
      <c r="X21" s="60"/>
      <c r="Y21" s="60"/>
      <c r="Z21" s="60"/>
      <c r="AA21" s="60"/>
      <c r="AB21" s="60"/>
      <c r="AC21" s="60"/>
    </row>
    <row r="22" spans="2:29" ht="14.25" customHeight="1" x14ac:dyDescent="0.25">
      <c r="B22" s="60"/>
      <c r="C22" s="138"/>
      <c r="D22" s="60"/>
      <c r="F22" s="293"/>
      <c r="G22" s="268"/>
      <c r="H22" s="718"/>
      <c r="I22" s="268"/>
      <c r="J22" s="268"/>
      <c r="K22" s="685"/>
      <c r="M22" s="60"/>
      <c r="N22" s="60"/>
      <c r="O22" s="60"/>
      <c r="P22" s="60"/>
      <c r="Q22" s="60"/>
      <c r="R22" s="60"/>
      <c r="S22" s="60"/>
      <c r="T22" s="60"/>
      <c r="U22" s="60"/>
      <c r="V22" s="60"/>
      <c r="W22" s="60"/>
      <c r="X22" s="60"/>
      <c r="Y22" s="60"/>
      <c r="Z22" s="60"/>
      <c r="AA22" s="60"/>
      <c r="AB22" s="60"/>
      <c r="AC22" s="60"/>
    </row>
    <row r="23" spans="2:29" ht="14.25" customHeight="1" x14ac:dyDescent="0.25">
      <c r="B23" s="60"/>
      <c r="C23" s="138"/>
      <c r="D23" s="60"/>
      <c r="F23" s="268"/>
      <c r="G23" s="268"/>
      <c r="H23" s="718"/>
      <c r="I23" s="268"/>
      <c r="J23" s="268"/>
      <c r="K23" s="268"/>
      <c r="M23" s="60"/>
      <c r="N23" s="60"/>
      <c r="O23" s="60"/>
      <c r="P23" s="60"/>
      <c r="Q23" s="60"/>
      <c r="R23" s="60"/>
      <c r="S23" s="60"/>
      <c r="T23" s="60"/>
      <c r="U23" s="60"/>
      <c r="V23" s="60"/>
      <c r="W23" s="60"/>
      <c r="X23" s="60"/>
      <c r="Y23" s="60"/>
      <c r="Z23" s="60"/>
      <c r="AA23" s="60"/>
      <c r="AB23" s="60"/>
      <c r="AC23" s="60"/>
    </row>
    <row r="24" spans="2:29" ht="14.25" customHeight="1" x14ac:dyDescent="0.25">
      <c r="B24" s="60"/>
      <c r="C24" s="138"/>
      <c r="D24" s="60"/>
      <c r="F24" s="293"/>
      <c r="G24" s="293"/>
      <c r="H24" s="714"/>
      <c r="I24" s="685"/>
      <c r="J24" s="685"/>
      <c r="K24" s="685"/>
      <c r="M24" s="60"/>
      <c r="N24" s="60"/>
      <c r="O24" s="60"/>
      <c r="P24" s="60"/>
      <c r="Q24" s="60"/>
      <c r="R24" s="60"/>
      <c r="S24" s="60"/>
      <c r="T24" s="60"/>
      <c r="U24" s="60"/>
      <c r="V24" s="60"/>
      <c r="W24" s="60"/>
      <c r="X24" s="60"/>
      <c r="Y24" s="60"/>
      <c r="Z24" s="60"/>
      <c r="AA24" s="60"/>
      <c r="AB24" s="60"/>
      <c r="AC24" s="60"/>
    </row>
    <row r="25" spans="2:29" ht="14.25" customHeight="1" x14ac:dyDescent="0.25">
      <c r="B25" s="60"/>
      <c r="C25" s="138"/>
      <c r="D25" s="60"/>
      <c r="F25" s="293"/>
      <c r="G25" s="293"/>
      <c r="H25" s="714"/>
      <c r="I25" s="685"/>
      <c r="J25" s="685"/>
      <c r="K25" s="685"/>
      <c r="M25" s="60"/>
      <c r="N25" s="60"/>
      <c r="O25" s="60"/>
      <c r="P25" s="60"/>
      <c r="Q25" s="60"/>
      <c r="R25" s="60"/>
      <c r="S25" s="60"/>
      <c r="T25" s="60"/>
      <c r="U25" s="60"/>
      <c r="V25" s="60"/>
      <c r="W25" s="60"/>
      <c r="X25" s="60"/>
      <c r="Y25" s="60"/>
      <c r="Z25" s="60"/>
      <c r="AA25" s="60"/>
      <c r="AB25" s="60"/>
      <c r="AC25" s="60"/>
    </row>
    <row r="26" spans="2:29" ht="14.25" customHeight="1" x14ac:dyDescent="0.25">
      <c r="B26" s="60"/>
      <c r="C26" s="138"/>
      <c r="D26" s="60"/>
      <c r="F26" s="715"/>
      <c r="G26" s="293"/>
      <c r="H26" s="714"/>
      <c r="I26" s="685"/>
      <c r="J26" s="685"/>
      <c r="K26" s="685"/>
      <c r="M26" s="60"/>
      <c r="N26" s="60"/>
      <c r="O26" s="60"/>
      <c r="P26" s="60"/>
      <c r="Q26" s="60"/>
      <c r="R26" s="60"/>
      <c r="S26" s="60"/>
      <c r="T26" s="60"/>
      <c r="U26" s="60"/>
      <c r="V26" s="60"/>
      <c r="W26" s="60"/>
      <c r="X26" s="60"/>
      <c r="Y26" s="60"/>
      <c r="Z26" s="60"/>
      <c r="AA26" s="60"/>
      <c r="AB26" s="60"/>
      <c r="AC26" s="60"/>
    </row>
    <row r="27" spans="2:29" ht="14.25" customHeight="1" x14ac:dyDescent="0.25">
      <c r="B27" s="60"/>
      <c r="C27" s="138"/>
      <c r="D27" s="60"/>
      <c r="F27" s="293"/>
      <c r="G27" s="293"/>
      <c r="H27" s="714"/>
      <c r="I27" s="685"/>
      <c r="J27" s="685"/>
      <c r="K27" s="685"/>
      <c r="M27" s="60"/>
      <c r="N27" s="60"/>
      <c r="O27" s="60"/>
      <c r="P27" s="60"/>
      <c r="Q27" s="60"/>
      <c r="R27" s="60"/>
      <c r="S27" s="60"/>
      <c r="T27" s="60"/>
      <c r="U27" s="60"/>
      <c r="V27" s="60"/>
      <c r="W27" s="60"/>
      <c r="X27" s="60"/>
      <c r="Y27" s="60"/>
      <c r="Z27" s="60"/>
      <c r="AA27" s="60"/>
      <c r="AB27" s="60"/>
      <c r="AC27" s="60"/>
    </row>
    <row r="28" spans="2:29" ht="14.25" customHeight="1" x14ac:dyDescent="0.25">
      <c r="B28" s="60"/>
      <c r="C28" s="138"/>
      <c r="D28" s="60"/>
      <c r="F28" s="715"/>
      <c r="G28" s="715"/>
      <c r="H28" s="717"/>
      <c r="I28" s="716"/>
      <c r="J28" s="716"/>
      <c r="K28" s="716"/>
      <c r="M28" s="60"/>
      <c r="N28" s="60"/>
      <c r="O28" s="60"/>
      <c r="P28" s="60"/>
      <c r="Q28" s="60"/>
      <c r="R28" s="60"/>
      <c r="S28" s="60"/>
      <c r="T28" s="60"/>
      <c r="U28" s="60"/>
      <c r="V28" s="60"/>
      <c r="W28" s="60"/>
      <c r="X28" s="60"/>
      <c r="Y28" s="60"/>
      <c r="Z28" s="60"/>
      <c r="AA28" s="60"/>
      <c r="AB28" s="60"/>
      <c r="AC28" s="60"/>
    </row>
    <row r="29" spans="2:29" ht="14.25" customHeight="1" x14ac:dyDescent="0.25">
      <c r="B29" s="60"/>
      <c r="C29" s="138"/>
      <c r="D29" s="60"/>
      <c r="F29" s="293"/>
      <c r="G29" s="293"/>
      <c r="H29" s="714"/>
      <c r="I29" s="685"/>
      <c r="J29" s="685"/>
      <c r="K29" s="685"/>
      <c r="M29" s="60"/>
      <c r="N29" s="60"/>
      <c r="O29" s="60"/>
      <c r="P29" s="60"/>
      <c r="Q29" s="60"/>
      <c r="R29" s="60"/>
      <c r="S29" s="60"/>
      <c r="T29" s="60"/>
      <c r="U29" s="60"/>
      <c r="V29" s="60"/>
      <c r="W29" s="60"/>
      <c r="X29" s="60"/>
      <c r="Y29" s="60"/>
      <c r="Z29" s="60"/>
      <c r="AA29" s="60"/>
      <c r="AB29" s="60"/>
      <c r="AC29" s="60"/>
    </row>
    <row r="30" spans="2:29" ht="14.25" customHeight="1" x14ac:dyDescent="0.25">
      <c r="B30" s="60"/>
      <c r="C30" s="138"/>
      <c r="D30" s="60"/>
      <c r="F30" s="715"/>
      <c r="G30" s="293"/>
      <c r="H30" s="685"/>
      <c r="I30" s="685"/>
      <c r="J30" s="685"/>
      <c r="K30" s="685"/>
      <c r="M30" s="60"/>
      <c r="N30" s="60"/>
      <c r="O30" s="60"/>
      <c r="P30" s="60"/>
      <c r="Q30" s="60"/>
      <c r="R30" s="60"/>
      <c r="S30" s="60"/>
      <c r="T30" s="60"/>
      <c r="U30" s="60"/>
      <c r="V30" s="60"/>
      <c r="W30" s="60"/>
      <c r="X30" s="60"/>
      <c r="Y30" s="60"/>
      <c r="Z30" s="60"/>
      <c r="AA30" s="60"/>
      <c r="AB30" s="60"/>
      <c r="AC30" s="60"/>
    </row>
    <row r="31" spans="2:29" ht="14.25" customHeight="1" x14ac:dyDescent="0.25">
      <c r="B31" s="60"/>
      <c r="C31" s="138"/>
      <c r="D31" s="60"/>
      <c r="F31" s="293"/>
      <c r="G31" s="293"/>
      <c r="H31" s="714"/>
      <c r="I31" s="685"/>
      <c r="J31" s="685"/>
      <c r="K31" s="685"/>
      <c r="M31" s="60"/>
      <c r="N31" s="60"/>
      <c r="O31" s="60"/>
      <c r="P31" s="60"/>
      <c r="Q31" s="60"/>
      <c r="R31" s="60"/>
      <c r="S31" s="60"/>
      <c r="T31" s="60"/>
      <c r="U31" s="60"/>
      <c r="V31" s="60"/>
      <c r="W31" s="60"/>
      <c r="X31" s="60"/>
      <c r="Y31" s="60"/>
      <c r="Z31" s="60"/>
      <c r="AA31" s="60"/>
      <c r="AB31" s="60"/>
      <c r="AC31" s="60"/>
    </row>
    <row r="32" spans="2:29" ht="14.25" customHeight="1" x14ac:dyDescent="0.25">
      <c r="B32" s="60"/>
      <c r="C32" s="138"/>
      <c r="D32" s="60"/>
      <c r="M32" s="1028"/>
      <c r="N32" s="1028"/>
      <c r="O32" s="1028"/>
      <c r="P32" s="1028"/>
      <c r="Q32" s="1028"/>
      <c r="R32" s="1028"/>
      <c r="S32" s="1028"/>
      <c r="T32" s="1028"/>
      <c r="U32" s="1028"/>
      <c r="V32" s="60"/>
      <c r="W32" s="60"/>
      <c r="X32" s="60"/>
      <c r="Y32" s="60"/>
      <c r="Z32" s="60"/>
      <c r="AA32" s="60"/>
      <c r="AB32" s="60"/>
      <c r="AC32" s="60"/>
    </row>
    <row r="33" spans="2:29" ht="14.25" customHeight="1" x14ac:dyDescent="0.25">
      <c r="B33" s="60"/>
      <c r="C33" s="138"/>
      <c r="D33" s="60"/>
      <c r="M33" s="605"/>
      <c r="N33" s="605"/>
      <c r="O33" s="605"/>
      <c r="P33" s="605"/>
      <c r="Q33" s="605"/>
      <c r="R33" s="605"/>
      <c r="S33" s="605"/>
      <c r="T33" s="605"/>
      <c r="U33" s="605"/>
      <c r="V33" s="60"/>
      <c r="W33" s="60"/>
      <c r="X33" s="60"/>
      <c r="Y33" s="60"/>
      <c r="Z33" s="60"/>
      <c r="AA33" s="60"/>
      <c r="AB33" s="60"/>
      <c r="AC33" s="60"/>
    </row>
    <row r="34" spans="2:29" ht="14.25" customHeight="1" x14ac:dyDescent="0.25">
      <c r="B34" s="60"/>
      <c r="C34" s="138"/>
      <c r="D34" s="60"/>
      <c r="F34" s="994"/>
      <c r="G34" s="994"/>
      <c r="H34" s="994"/>
      <c r="I34" s="994"/>
      <c r="J34" s="994"/>
      <c r="K34" s="994"/>
      <c r="M34" s="2"/>
      <c r="N34" s="9"/>
      <c r="O34" s="9"/>
      <c r="P34" s="9"/>
      <c r="Q34" s="9"/>
      <c r="R34" s="9"/>
      <c r="S34" s="9"/>
      <c r="T34" s="9"/>
      <c r="U34" s="9"/>
      <c r="V34" s="60"/>
      <c r="W34" s="60"/>
      <c r="X34" s="60"/>
      <c r="Y34" s="60"/>
      <c r="Z34" s="60"/>
      <c r="AA34" s="60"/>
      <c r="AB34" s="60"/>
      <c r="AC34" s="60"/>
    </row>
    <row r="35" spans="2:29" ht="14.25" customHeight="1" x14ac:dyDescent="0.25">
      <c r="B35" s="60"/>
      <c r="C35" s="138"/>
      <c r="D35" s="60"/>
      <c r="F35" s="608"/>
      <c r="G35" s="608"/>
      <c r="H35" s="608"/>
      <c r="I35" s="608"/>
      <c r="J35" s="608"/>
      <c r="K35" s="608"/>
      <c r="M35" s="2"/>
      <c r="N35" s="9"/>
      <c r="O35" s="9"/>
      <c r="P35" s="9"/>
      <c r="Q35" s="268"/>
      <c r="R35" s="9"/>
      <c r="S35" s="9"/>
      <c r="T35" s="9"/>
      <c r="U35" s="268"/>
      <c r="V35" s="60"/>
      <c r="W35" s="60"/>
      <c r="X35" s="60"/>
      <c r="Y35" s="60"/>
      <c r="Z35" s="60"/>
      <c r="AA35" s="60"/>
      <c r="AB35" s="60"/>
      <c r="AC35" s="60"/>
    </row>
    <row r="36" spans="2:29" ht="14.25" customHeight="1" x14ac:dyDescent="0.25">
      <c r="B36" s="60"/>
      <c r="C36" s="138"/>
      <c r="D36" s="60"/>
      <c r="F36" s="293"/>
      <c r="G36" s="293"/>
      <c r="H36" s="685"/>
      <c r="I36" s="685"/>
      <c r="J36" s="685"/>
      <c r="K36" s="685"/>
      <c r="M36" s="2"/>
      <c r="N36" s="9"/>
      <c r="O36" s="9"/>
      <c r="P36" s="9"/>
      <c r="Q36" s="268"/>
      <c r="R36" s="9"/>
      <c r="S36" s="9"/>
      <c r="T36" s="9"/>
      <c r="U36" s="268"/>
      <c r="V36" s="60"/>
      <c r="W36" s="60"/>
      <c r="X36" s="60"/>
      <c r="Y36" s="60"/>
      <c r="Z36" s="60"/>
      <c r="AA36" s="60"/>
      <c r="AB36" s="60"/>
      <c r="AC36" s="60"/>
    </row>
    <row r="37" spans="2:29" ht="14.25" customHeight="1" x14ac:dyDescent="0.25">
      <c r="B37" s="60"/>
      <c r="C37" s="138"/>
      <c r="D37" s="60"/>
      <c r="F37" s="293"/>
      <c r="G37" s="293"/>
      <c r="H37" s="685"/>
      <c r="I37" s="685"/>
      <c r="J37" s="685"/>
      <c r="K37" s="685"/>
      <c r="M37" s="2"/>
      <c r="N37" s="9"/>
      <c r="O37" s="9"/>
      <c r="P37" s="9"/>
      <c r="Q37" s="268"/>
      <c r="R37" s="9"/>
      <c r="S37" s="9"/>
      <c r="T37" s="9"/>
      <c r="U37" s="268"/>
      <c r="V37" s="60"/>
      <c r="W37" s="60"/>
      <c r="X37" s="60"/>
      <c r="Y37" s="60"/>
      <c r="Z37" s="60"/>
      <c r="AA37" s="60"/>
      <c r="AB37" s="60"/>
      <c r="AC37" s="60"/>
    </row>
    <row r="38" spans="2:29" ht="14.25" customHeight="1" x14ac:dyDescent="0.25">
      <c r="B38" s="60"/>
      <c r="C38" s="138"/>
      <c r="D38" s="60"/>
      <c r="V38" s="60"/>
      <c r="W38" s="60"/>
      <c r="X38" s="60"/>
      <c r="Y38" s="60"/>
      <c r="Z38" s="60"/>
      <c r="AA38" s="60"/>
      <c r="AB38" s="60"/>
      <c r="AC38" s="60"/>
    </row>
    <row r="39" spans="2:29" ht="14.25" customHeight="1" x14ac:dyDescent="0.25">
      <c r="B39" s="60"/>
      <c r="C39" s="138"/>
      <c r="D39" s="60"/>
      <c r="V39" s="60"/>
      <c r="W39" s="8"/>
      <c r="X39" s="8"/>
      <c r="Y39" s="8"/>
      <c r="Z39" s="60"/>
      <c r="AA39" s="60"/>
      <c r="AB39" s="60"/>
      <c r="AC39" s="60"/>
    </row>
    <row r="40" spans="2:29" ht="14.25" customHeight="1" x14ac:dyDescent="0.25">
      <c r="B40" s="60"/>
      <c r="C40" s="138"/>
      <c r="D40" s="60"/>
      <c r="M40" s="60"/>
      <c r="N40" s="60"/>
      <c r="O40" s="60"/>
      <c r="P40" s="60"/>
      <c r="Q40" s="60"/>
      <c r="R40" s="60"/>
      <c r="S40" s="60"/>
      <c r="T40" s="60"/>
      <c r="U40" s="60"/>
      <c r="V40" s="60"/>
      <c r="W40" s="605"/>
      <c r="X40" s="605"/>
      <c r="Y40" s="605"/>
      <c r="Z40" s="60"/>
      <c r="AA40" s="60"/>
      <c r="AB40" s="60"/>
      <c r="AC40" s="60"/>
    </row>
    <row r="41" spans="2:29" ht="14.25" customHeight="1" x14ac:dyDescent="0.25">
      <c r="B41" s="60"/>
      <c r="C41" s="138"/>
      <c r="D41" s="60"/>
      <c r="M41" s="60"/>
      <c r="N41" s="60"/>
      <c r="O41" s="60"/>
      <c r="P41" s="60"/>
      <c r="Q41" s="60"/>
      <c r="R41" s="60"/>
      <c r="S41" s="60"/>
      <c r="T41" s="60"/>
      <c r="U41" s="60"/>
      <c r="V41" s="60"/>
      <c r="W41" s="2"/>
      <c r="X41" s="9"/>
      <c r="Y41" s="9"/>
      <c r="Z41" s="60"/>
      <c r="AA41" s="60"/>
      <c r="AB41" s="60"/>
      <c r="AC41" s="60"/>
    </row>
    <row r="42" spans="2:29" ht="14.25" customHeight="1" x14ac:dyDescent="0.25">
      <c r="B42" s="60"/>
      <c r="C42" s="138"/>
      <c r="D42" s="60"/>
      <c r="M42" s="60"/>
      <c r="N42" s="60"/>
      <c r="O42" s="60"/>
      <c r="P42" s="60"/>
      <c r="Q42" s="60"/>
      <c r="R42" s="60"/>
      <c r="S42" s="60"/>
      <c r="T42" s="60"/>
      <c r="U42" s="60"/>
      <c r="V42" s="60"/>
      <c r="W42" s="2"/>
      <c r="X42" s="9"/>
      <c r="Y42" s="9"/>
      <c r="Z42" s="60"/>
      <c r="AA42" s="60"/>
      <c r="AB42" s="60"/>
      <c r="AC42" s="60"/>
    </row>
    <row r="43" spans="2:29" ht="14.25" customHeight="1" x14ac:dyDescent="0.25">
      <c r="B43" s="60"/>
      <c r="C43" s="138"/>
      <c r="D43" s="60"/>
      <c r="M43" s="60"/>
      <c r="N43" s="60"/>
      <c r="O43" s="60"/>
      <c r="P43" s="60"/>
      <c r="Q43" s="60"/>
      <c r="R43" s="60"/>
      <c r="S43" s="60"/>
      <c r="T43" s="60"/>
      <c r="U43" s="60"/>
      <c r="V43" s="60"/>
      <c r="W43" s="140"/>
      <c r="X43" s="9"/>
      <c r="Y43" s="9"/>
      <c r="Z43" s="60"/>
      <c r="AA43" s="60"/>
      <c r="AB43" s="60"/>
      <c r="AC43" s="60"/>
    </row>
    <row r="44" spans="2:29" ht="14.25" customHeight="1" x14ac:dyDescent="0.25">
      <c r="B44" s="60"/>
      <c r="C44" s="138"/>
      <c r="D44" s="60"/>
      <c r="M44" s="60"/>
      <c r="N44" s="60"/>
      <c r="O44" s="60"/>
      <c r="P44" s="60"/>
      <c r="Q44" s="60"/>
      <c r="R44" s="60"/>
      <c r="S44" s="60"/>
      <c r="T44" s="60"/>
      <c r="U44" s="60"/>
      <c r="V44" s="60"/>
      <c r="W44" s="140"/>
      <c r="X44" s="9"/>
      <c r="Y44" s="9"/>
      <c r="Z44" s="60"/>
      <c r="AA44" s="60"/>
      <c r="AB44" s="60"/>
      <c r="AC44" s="60"/>
    </row>
    <row r="45" spans="2:29" ht="14.25" customHeight="1" x14ac:dyDescent="0.25">
      <c r="B45" s="60"/>
      <c r="C45" s="138"/>
      <c r="D45" s="60"/>
      <c r="M45" s="60"/>
      <c r="N45" s="60"/>
      <c r="O45" s="60"/>
      <c r="P45" s="60"/>
      <c r="Q45" s="60"/>
      <c r="R45" s="60"/>
      <c r="S45" s="60"/>
      <c r="T45" s="60"/>
      <c r="U45" s="60"/>
      <c r="V45" s="60"/>
      <c r="W45" s="140"/>
      <c r="X45" s="9"/>
      <c r="Y45" s="9"/>
      <c r="Z45" s="60"/>
      <c r="AA45" s="60"/>
      <c r="AB45" s="60"/>
      <c r="AC45" s="60"/>
    </row>
    <row r="46" spans="2:29" ht="14.25" customHeight="1" x14ac:dyDescent="0.25">
      <c r="B46" s="60"/>
      <c r="C46" s="138"/>
      <c r="D46" s="60"/>
      <c r="M46" s="60"/>
      <c r="N46" s="60"/>
      <c r="O46" s="60"/>
      <c r="P46" s="60"/>
      <c r="Q46" s="60"/>
      <c r="R46" s="60"/>
      <c r="S46" s="60"/>
      <c r="T46" s="60"/>
      <c r="U46" s="60"/>
      <c r="V46" s="60"/>
      <c r="W46" s="2"/>
      <c r="X46" s="9"/>
      <c r="Y46" s="9"/>
      <c r="Z46" s="60"/>
      <c r="AA46" s="60"/>
      <c r="AB46" s="60"/>
      <c r="AC46" s="60"/>
    </row>
    <row r="47" spans="2:29" ht="14.25" customHeight="1" x14ac:dyDescent="0.25">
      <c r="B47" s="60"/>
      <c r="C47" s="138"/>
      <c r="D47" s="60"/>
      <c r="M47" s="60"/>
      <c r="N47" s="60"/>
      <c r="O47" s="60"/>
      <c r="P47" s="60"/>
      <c r="Q47" s="60"/>
      <c r="R47" s="60"/>
      <c r="S47" s="60"/>
      <c r="T47" s="60"/>
      <c r="U47" s="60"/>
      <c r="V47" s="60"/>
      <c r="W47" s="10"/>
      <c r="X47" s="9"/>
      <c r="Y47" s="9"/>
      <c r="Z47" s="60"/>
      <c r="AA47" s="60"/>
      <c r="AB47" s="60"/>
      <c r="AC47" s="60"/>
    </row>
    <row r="48" spans="2:29" ht="14.25" customHeight="1" x14ac:dyDescent="0.25">
      <c r="B48" s="60"/>
      <c r="C48" s="138"/>
      <c r="D48" s="60"/>
      <c r="M48" s="60"/>
      <c r="N48" s="60"/>
      <c r="O48" s="60"/>
      <c r="P48" s="60"/>
      <c r="Q48" s="60"/>
      <c r="R48" s="60"/>
      <c r="S48" s="60"/>
      <c r="T48" s="60"/>
      <c r="U48" s="60"/>
      <c r="V48" s="60"/>
      <c r="W48" s="2"/>
      <c r="X48" s="9"/>
      <c r="Y48" s="9"/>
      <c r="Z48" s="60"/>
      <c r="AA48" s="60"/>
      <c r="AB48" s="60"/>
      <c r="AC48" s="60"/>
    </row>
    <row r="49" spans="2:29" ht="14.25" customHeight="1" x14ac:dyDescent="0.25">
      <c r="B49" s="60"/>
      <c r="C49" s="138"/>
      <c r="D49" s="60"/>
      <c r="M49" s="60"/>
      <c r="N49" s="60"/>
      <c r="O49" s="60"/>
      <c r="P49" s="60"/>
      <c r="Q49" s="60"/>
      <c r="R49" s="60"/>
      <c r="S49" s="60"/>
      <c r="T49" s="60"/>
      <c r="U49" s="60"/>
      <c r="V49" s="60"/>
      <c r="W49" s="10"/>
      <c r="X49" s="9"/>
      <c r="Y49" s="9"/>
      <c r="Z49" s="60"/>
      <c r="AA49" s="60"/>
      <c r="AB49" s="60"/>
      <c r="AC49" s="60"/>
    </row>
    <row r="50" spans="2:29" ht="14.25" customHeight="1" x14ac:dyDescent="0.25">
      <c r="B50" s="60"/>
      <c r="C50" s="138"/>
      <c r="D50" s="60"/>
      <c r="M50" s="60"/>
      <c r="N50" s="60"/>
      <c r="O50" s="60"/>
      <c r="P50" s="60"/>
      <c r="Q50" s="60"/>
      <c r="R50" s="60"/>
      <c r="S50" s="60"/>
      <c r="T50" s="60"/>
      <c r="U50" s="60"/>
      <c r="V50" s="60"/>
      <c r="W50" s="10"/>
      <c r="X50" s="9"/>
      <c r="Y50" s="9"/>
      <c r="Z50" s="60"/>
      <c r="AA50" s="60"/>
      <c r="AB50" s="60"/>
      <c r="AC50" s="60"/>
    </row>
    <row r="51" spans="2:29" ht="14.25" customHeight="1" x14ac:dyDescent="0.25">
      <c r="B51" s="60"/>
      <c r="C51" s="138"/>
      <c r="D51" s="60"/>
      <c r="M51" s="60"/>
      <c r="N51" s="60"/>
      <c r="O51" s="60"/>
      <c r="P51" s="60"/>
      <c r="Q51" s="60"/>
      <c r="R51" s="60"/>
      <c r="S51" s="60"/>
      <c r="T51" s="60"/>
      <c r="U51" s="60"/>
      <c r="V51" s="60"/>
      <c r="W51" s="10"/>
      <c r="X51" s="9"/>
      <c r="Y51" s="9"/>
      <c r="Z51" s="60"/>
      <c r="AA51" s="60"/>
      <c r="AB51" s="60"/>
      <c r="AC51" s="60"/>
    </row>
    <row r="52" spans="2:29" ht="14.25" customHeight="1" x14ac:dyDescent="0.25">
      <c r="B52" s="60"/>
      <c r="C52" s="138"/>
      <c r="D52" s="60"/>
      <c r="M52" s="60"/>
      <c r="N52" s="60"/>
      <c r="O52" s="60"/>
      <c r="P52" s="60"/>
      <c r="Q52" s="60"/>
      <c r="R52" s="60"/>
      <c r="S52" s="60"/>
      <c r="T52" s="60"/>
      <c r="U52" s="60"/>
      <c r="V52" s="60"/>
      <c r="W52" s="2"/>
      <c r="X52" s="9"/>
      <c r="Y52" s="9"/>
      <c r="Z52" s="60"/>
      <c r="AA52" s="60"/>
      <c r="AB52" s="60"/>
      <c r="AC52" s="60"/>
    </row>
    <row r="53" spans="2:29" ht="14.25" customHeight="1" x14ac:dyDescent="0.25">
      <c r="B53" s="60"/>
      <c r="C53" s="138"/>
      <c r="D53" s="60"/>
      <c r="M53" s="60"/>
      <c r="N53" s="60"/>
      <c r="O53" s="60"/>
      <c r="P53" s="60"/>
      <c r="Q53" s="60"/>
      <c r="R53" s="60"/>
      <c r="S53" s="60"/>
      <c r="T53" s="60"/>
      <c r="U53" s="60"/>
      <c r="V53" s="60"/>
      <c r="W53" s="2"/>
      <c r="X53" s="9"/>
      <c r="Y53" s="9"/>
      <c r="Z53" s="60"/>
      <c r="AA53" s="60"/>
      <c r="AB53" s="60"/>
      <c r="AC53" s="60"/>
    </row>
    <row r="54" spans="2:29" ht="14.25" customHeight="1" x14ac:dyDescent="0.25">
      <c r="B54" s="60"/>
      <c r="C54" s="138"/>
      <c r="D54" s="60"/>
      <c r="M54" s="60"/>
      <c r="N54" s="60"/>
      <c r="O54" s="60"/>
      <c r="P54" s="60"/>
      <c r="Q54" s="60"/>
      <c r="R54" s="60"/>
      <c r="S54" s="60"/>
      <c r="T54" s="60"/>
      <c r="U54" s="60"/>
      <c r="V54" s="60"/>
      <c r="Z54" s="60"/>
      <c r="AA54" s="60"/>
      <c r="AB54" s="60"/>
      <c r="AC54" s="60"/>
    </row>
    <row r="55" spans="2:29" ht="14.25" customHeight="1" x14ac:dyDescent="0.25">
      <c r="B55" s="60"/>
      <c r="C55" s="138"/>
      <c r="D55" s="60"/>
      <c r="E55" s="60"/>
      <c r="F55" s="60"/>
      <c r="G55" s="60"/>
      <c r="H55" s="60"/>
      <c r="I55" s="60"/>
      <c r="J55" s="60"/>
      <c r="K55" s="60"/>
      <c r="M55" s="60"/>
      <c r="N55" s="60"/>
      <c r="O55" s="60"/>
      <c r="P55" s="60"/>
      <c r="Q55" s="60"/>
      <c r="R55" s="60"/>
      <c r="S55" s="60"/>
      <c r="T55" s="60"/>
      <c r="U55" s="60"/>
      <c r="V55" s="60"/>
      <c r="W55" s="60"/>
      <c r="X55" s="60"/>
      <c r="Y55" s="60"/>
      <c r="Z55" s="60"/>
      <c r="AA55" s="60"/>
      <c r="AB55" s="60"/>
      <c r="AC55" s="60"/>
    </row>
    <row r="56" spans="2:29" ht="14.25" customHeight="1" x14ac:dyDescent="0.25">
      <c r="B56" s="60"/>
      <c r="C56" s="138"/>
      <c r="D56" s="60"/>
      <c r="E56" s="60"/>
      <c r="F56" s="60"/>
      <c r="G56" s="60"/>
      <c r="H56" s="60"/>
      <c r="I56" s="60"/>
      <c r="J56" s="60"/>
      <c r="K56" s="60"/>
      <c r="M56" s="60"/>
      <c r="N56" s="60"/>
      <c r="O56" s="60"/>
      <c r="P56" s="60"/>
      <c r="Q56" s="60"/>
      <c r="R56" s="60"/>
      <c r="S56" s="60"/>
      <c r="T56" s="60"/>
      <c r="U56" s="60"/>
      <c r="V56" s="60"/>
      <c r="W56" s="60"/>
      <c r="X56" s="60"/>
      <c r="Y56" s="60"/>
      <c r="Z56" s="60"/>
      <c r="AA56" s="60"/>
      <c r="AB56" s="60"/>
      <c r="AC56" s="60"/>
    </row>
    <row r="57" spans="2:29" ht="14.25" customHeight="1" x14ac:dyDescent="0.25">
      <c r="B57" s="60"/>
      <c r="C57" s="138"/>
      <c r="D57" s="60"/>
      <c r="E57" s="60"/>
      <c r="F57" s="60"/>
      <c r="G57" s="60"/>
      <c r="H57" s="60"/>
      <c r="I57" s="60"/>
      <c r="J57" s="60"/>
      <c r="K57" s="60"/>
      <c r="M57" s="60"/>
      <c r="N57" s="60"/>
      <c r="O57" s="60"/>
      <c r="P57" s="60"/>
      <c r="Q57" s="60"/>
      <c r="R57" s="60"/>
      <c r="S57" s="60"/>
      <c r="T57" s="60"/>
      <c r="U57" s="60"/>
      <c r="V57" s="60"/>
      <c r="W57" s="60"/>
      <c r="X57" s="60"/>
      <c r="Y57" s="60"/>
      <c r="Z57" s="60"/>
      <c r="AA57" s="60"/>
      <c r="AB57" s="60"/>
      <c r="AC57" s="60"/>
    </row>
    <row r="58" spans="2:29" ht="14.25" customHeight="1" x14ac:dyDescent="0.25">
      <c r="B58" s="60"/>
      <c r="C58" s="138"/>
      <c r="D58" s="60"/>
      <c r="E58" s="60"/>
      <c r="F58" s="60"/>
      <c r="G58" s="60"/>
      <c r="H58" s="60"/>
      <c r="I58" s="60"/>
      <c r="J58" s="60"/>
      <c r="K58" s="60"/>
      <c r="M58" s="60"/>
      <c r="N58" s="60"/>
      <c r="O58" s="60"/>
      <c r="P58" s="60"/>
      <c r="Q58" s="60"/>
      <c r="R58" s="60"/>
      <c r="S58" s="60"/>
      <c r="T58" s="60"/>
      <c r="U58" s="60"/>
      <c r="V58" s="60"/>
      <c r="W58" s="60"/>
      <c r="X58" s="60"/>
      <c r="Y58" s="60"/>
      <c r="Z58" s="60"/>
      <c r="AA58" s="60"/>
      <c r="AB58" s="60"/>
      <c r="AC58" s="60"/>
    </row>
    <row r="59" spans="2:29" ht="14.25" customHeight="1" x14ac:dyDescent="0.25">
      <c r="B59" s="60"/>
      <c r="C59" s="138"/>
      <c r="D59" s="60"/>
      <c r="E59" s="60"/>
      <c r="F59" s="60"/>
      <c r="G59" s="60"/>
      <c r="H59" s="60"/>
      <c r="I59" s="60"/>
      <c r="J59" s="60"/>
      <c r="K59" s="60"/>
      <c r="M59" s="60"/>
      <c r="N59" s="60"/>
      <c r="O59" s="60"/>
      <c r="P59" s="60"/>
      <c r="Q59" s="60"/>
      <c r="R59" s="60"/>
      <c r="S59" s="60"/>
      <c r="T59" s="60"/>
      <c r="U59" s="60"/>
      <c r="V59" s="60"/>
      <c r="W59" s="60"/>
      <c r="X59" s="60"/>
      <c r="Y59" s="60"/>
      <c r="Z59" s="60"/>
      <c r="AA59" s="60"/>
      <c r="AB59" s="60"/>
      <c r="AC59" s="60"/>
    </row>
    <row r="60" spans="2:29" ht="14.25" customHeight="1" x14ac:dyDescent="0.25">
      <c r="B60" s="60"/>
      <c r="C60" s="138"/>
      <c r="D60" s="60"/>
      <c r="E60" s="60"/>
      <c r="F60" s="60"/>
      <c r="G60" s="60"/>
      <c r="H60" s="60"/>
      <c r="I60" s="60"/>
      <c r="J60" s="60"/>
      <c r="K60" s="60"/>
      <c r="M60" s="60"/>
      <c r="N60" s="60"/>
      <c r="O60" s="60"/>
      <c r="P60" s="60"/>
      <c r="Q60" s="60"/>
      <c r="R60" s="60"/>
      <c r="S60" s="60"/>
      <c r="T60" s="60"/>
      <c r="U60" s="60"/>
      <c r="V60" s="60"/>
      <c r="W60" s="60"/>
      <c r="X60" s="60"/>
      <c r="Y60" s="60"/>
      <c r="Z60" s="60"/>
      <c r="AA60" s="60"/>
      <c r="AB60" s="60"/>
      <c r="AC60" s="60"/>
    </row>
    <row r="61" spans="2:29" ht="14.25" customHeight="1" x14ac:dyDescent="0.25">
      <c r="B61" s="60"/>
      <c r="C61" s="138"/>
      <c r="D61" s="60"/>
      <c r="E61" s="60"/>
      <c r="F61" s="60"/>
      <c r="G61" s="60"/>
      <c r="H61" s="60"/>
      <c r="I61" s="60"/>
      <c r="J61" s="60"/>
      <c r="K61" s="60"/>
      <c r="M61" s="60"/>
      <c r="N61" s="60"/>
      <c r="O61" s="60"/>
      <c r="P61" s="60"/>
      <c r="Q61" s="60"/>
      <c r="R61" s="60"/>
      <c r="S61" s="60"/>
      <c r="T61" s="60"/>
      <c r="U61" s="60"/>
      <c r="V61" s="60"/>
      <c r="W61" s="60"/>
      <c r="X61" s="60"/>
      <c r="Y61" s="60"/>
      <c r="Z61" s="60"/>
      <c r="AA61" s="60"/>
      <c r="AB61" s="60"/>
      <c r="AC61" s="60"/>
    </row>
    <row r="62" spans="2:29" ht="14.25" customHeight="1" x14ac:dyDescent="0.25">
      <c r="B62" s="60"/>
      <c r="C62" s="138"/>
      <c r="D62" s="60"/>
      <c r="E62" s="60"/>
      <c r="F62" s="60"/>
      <c r="G62" s="60"/>
      <c r="H62" s="60"/>
      <c r="I62" s="60"/>
      <c r="J62" s="60"/>
      <c r="K62" s="60"/>
      <c r="M62" s="60"/>
      <c r="N62" s="60"/>
      <c r="O62" s="60"/>
      <c r="P62" s="60"/>
      <c r="Q62" s="60"/>
      <c r="R62" s="60"/>
      <c r="S62" s="60"/>
      <c r="T62" s="60"/>
      <c r="U62" s="60"/>
      <c r="V62" s="60"/>
      <c r="W62" s="60"/>
      <c r="X62" s="60"/>
      <c r="Y62" s="60"/>
      <c r="Z62" s="60"/>
      <c r="AA62" s="60"/>
      <c r="AB62" s="60"/>
      <c r="AC62" s="60"/>
    </row>
    <row r="63" spans="2:29" ht="14.25" customHeight="1" x14ac:dyDescent="0.25">
      <c r="B63" s="60"/>
      <c r="C63" s="138"/>
      <c r="D63" s="60"/>
      <c r="E63" s="60"/>
      <c r="F63" s="60"/>
      <c r="G63" s="60"/>
      <c r="H63" s="60"/>
      <c r="I63" s="60"/>
      <c r="J63" s="60"/>
      <c r="K63" s="60"/>
      <c r="M63" s="60"/>
      <c r="N63" s="60"/>
      <c r="O63" s="60"/>
      <c r="P63" s="60"/>
      <c r="Q63" s="60"/>
      <c r="R63" s="60"/>
      <c r="S63" s="60"/>
      <c r="T63" s="60"/>
      <c r="U63" s="60"/>
      <c r="V63" s="60"/>
      <c r="W63" s="60"/>
      <c r="X63" s="60"/>
      <c r="Y63" s="60"/>
      <c r="Z63" s="60"/>
      <c r="AA63" s="60"/>
      <c r="AB63" s="60"/>
      <c r="AC63" s="60"/>
    </row>
    <row r="64" spans="2:29" ht="14.25" customHeight="1" x14ac:dyDescent="0.25">
      <c r="B64" s="60"/>
      <c r="C64" s="138"/>
      <c r="D64" s="60"/>
      <c r="E64" s="60"/>
      <c r="F64" s="60"/>
      <c r="G64" s="60"/>
      <c r="H64" s="60"/>
      <c r="I64" s="60"/>
      <c r="J64" s="60"/>
      <c r="K64" s="60"/>
      <c r="M64" s="60"/>
      <c r="N64" s="60"/>
      <c r="O64" s="60"/>
      <c r="P64" s="60"/>
      <c r="Q64" s="60"/>
      <c r="R64" s="60"/>
      <c r="S64" s="60"/>
      <c r="T64" s="60"/>
      <c r="U64" s="60"/>
      <c r="V64" s="60"/>
      <c r="W64" s="60"/>
      <c r="X64" s="60"/>
      <c r="Y64" s="60"/>
      <c r="Z64" s="60"/>
      <c r="AA64" s="60"/>
      <c r="AB64" s="60"/>
      <c r="AC64" s="60"/>
    </row>
    <row r="65" spans="2:29" ht="14.25" customHeight="1" x14ac:dyDescent="0.25">
      <c r="B65" s="60"/>
      <c r="C65" s="138"/>
      <c r="D65" s="60"/>
      <c r="E65" s="60"/>
      <c r="F65" s="60"/>
      <c r="G65" s="60"/>
      <c r="H65" s="60"/>
      <c r="I65" s="60"/>
      <c r="J65" s="60"/>
      <c r="K65" s="60"/>
      <c r="M65" s="60"/>
      <c r="N65" s="60"/>
      <c r="O65" s="60"/>
      <c r="P65" s="60"/>
      <c r="Q65" s="60"/>
      <c r="R65" s="60"/>
      <c r="S65" s="60"/>
      <c r="T65" s="60"/>
      <c r="U65" s="60"/>
      <c r="V65" s="60"/>
      <c r="W65" s="60"/>
      <c r="X65" s="60"/>
      <c r="Y65" s="60"/>
      <c r="Z65" s="60"/>
      <c r="AA65" s="60"/>
      <c r="AB65" s="60"/>
      <c r="AC65" s="60"/>
    </row>
    <row r="66" spans="2:29" ht="14.25" customHeight="1" x14ac:dyDescent="0.25">
      <c r="B66" s="60"/>
      <c r="C66" s="138"/>
      <c r="D66" s="60"/>
      <c r="E66" s="60"/>
      <c r="F66" s="60"/>
      <c r="G66" s="60"/>
      <c r="H66" s="60"/>
      <c r="I66" s="60"/>
      <c r="J66" s="60"/>
      <c r="K66" s="60"/>
      <c r="M66" s="60"/>
      <c r="N66" s="60"/>
      <c r="O66" s="60"/>
      <c r="P66" s="60"/>
      <c r="Q66" s="60"/>
      <c r="R66" s="60"/>
      <c r="S66" s="60"/>
      <c r="T66" s="60"/>
      <c r="U66" s="60"/>
      <c r="V66" s="60"/>
      <c r="W66" s="60"/>
      <c r="X66" s="60"/>
      <c r="Y66" s="60"/>
      <c r="Z66" s="60"/>
      <c r="AA66" s="60"/>
      <c r="AB66" s="60"/>
      <c r="AC66" s="60"/>
    </row>
    <row r="67" spans="2:29" ht="14.25" customHeight="1" x14ac:dyDescent="0.25">
      <c r="B67" s="60"/>
      <c r="C67" s="138"/>
      <c r="D67" s="60"/>
      <c r="E67" s="60"/>
      <c r="F67" s="60"/>
      <c r="G67" s="60"/>
      <c r="H67" s="60"/>
      <c r="I67" s="60"/>
      <c r="J67" s="60"/>
      <c r="K67" s="60"/>
      <c r="M67" s="60"/>
      <c r="N67" s="60"/>
      <c r="O67" s="60"/>
      <c r="P67" s="60"/>
      <c r="Q67" s="60"/>
      <c r="R67" s="60"/>
      <c r="S67" s="60"/>
      <c r="T67" s="60"/>
      <c r="U67" s="60"/>
      <c r="V67" s="60"/>
      <c r="W67" s="60"/>
      <c r="X67" s="60"/>
      <c r="Y67" s="60"/>
      <c r="Z67" s="60"/>
      <c r="AA67" s="60"/>
      <c r="AB67" s="60"/>
      <c r="AC67" s="60"/>
    </row>
    <row r="68" spans="2:29" x14ac:dyDescent="0.25">
      <c r="B68" s="60"/>
      <c r="C68" s="138"/>
      <c r="D68" s="60"/>
      <c r="E68" s="60"/>
      <c r="F68" s="60"/>
      <c r="G68" s="60"/>
      <c r="H68" s="60"/>
      <c r="I68" s="60"/>
      <c r="J68" s="60"/>
      <c r="K68" s="60"/>
      <c r="M68" s="60"/>
      <c r="N68" s="60"/>
      <c r="O68" s="60"/>
      <c r="P68" s="60"/>
      <c r="Q68" s="60"/>
      <c r="R68" s="60"/>
      <c r="S68" s="60"/>
      <c r="T68" s="60"/>
      <c r="U68" s="60"/>
      <c r="V68" s="60"/>
      <c r="W68" s="60"/>
      <c r="X68" s="60"/>
      <c r="Y68" s="60"/>
      <c r="Z68" s="60"/>
      <c r="AA68" s="60"/>
      <c r="AB68" s="60"/>
      <c r="AC68" s="60"/>
    </row>
    <row r="69" spans="2:29" x14ac:dyDescent="0.25">
      <c r="B69" s="60"/>
      <c r="C69" s="138"/>
      <c r="D69" s="60"/>
      <c r="E69" s="60"/>
      <c r="M69" s="60"/>
      <c r="N69" s="60"/>
      <c r="O69" s="60"/>
      <c r="P69" s="60"/>
      <c r="Q69" s="60"/>
      <c r="R69" s="60"/>
      <c r="S69" s="60"/>
      <c r="T69" s="60"/>
      <c r="U69" s="60"/>
      <c r="V69" s="60"/>
      <c r="W69" s="60"/>
      <c r="X69" s="60"/>
      <c r="Y69" s="60"/>
      <c r="Z69" s="60"/>
      <c r="AA69" s="60"/>
      <c r="AB69" s="60"/>
      <c r="AC69" s="60"/>
    </row>
    <row r="70" spans="2:29" x14ac:dyDescent="0.25">
      <c r="B70" s="60"/>
      <c r="C70" s="138"/>
      <c r="D70" s="60"/>
      <c r="E70" s="60"/>
      <c r="M70" s="60"/>
      <c r="N70" s="60"/>
      <c r="O70" s="60"/>
      <c r="P70" s="60"/>
      <c r="Q70" s="60"/>
      <c r="R70" s="60"/>
      <c r="S70" s="60"/>
      <c r="T70" s="60"/>
      <c r="U70" s="60"/>
      <c r="V70" s="60"/>
      <c r="W70" s="60"/>
      <c r="X70" s="60"/>
      <c r="Y70" s="60"/>
      <c r="Z70" s="60"/>
      <c r="AA70" s="60"/>
      <c r="AB70" s="60"/>
      <c r="AC70" s="60"/>
    </row>
    <row r="71" spans="2:29" x14ac:dyDescent="0.25">
      <c r="B71" s="60"/>
      <c r="C71" s="138"/>
      <c r="D71" s="60"/>
      <c r="E71" s="60"/>
      <c r="Z71" s="60"/>
      <c r="AA71" s="60"/>
      <c r="AB71" s="60"/>
      <c r="AC71" s="60"/>
    </row>
    <row r="72" spans="2:29" x14ac:dyDescent="0.25">
      <c r="B72" s="60"/>
      <c r="C72" s="138"/>
      <c r="D72" s="60"/>
      <c r="E72" s="60"/>
    </row>
    <row r="73" spans="2:29" x14ac:dyDescent="0.25">
      <c r="B73" s="60"/>
      <c r="C73" s="138"/>
      <c r="D73" s="60"/>
      <c r="E73" s="60"/>
    </row>
    <row r="74" spans="2:29" x14ac:dyDescent="0.25">
      <c r="B74" s="60"/>
      <c r="C74" s="138"/>
      <c r="D74" s="60"/>
      <c r="E74" s="60"/>
    </row>
    <row r="75" spans="2:29" x14ac:dyDescent="0.25">
      <c r="B75" s="60"/>
      <c r="C75" s="138"/>
      <c r="D75" s="60"/>
      <c r="E75" s="60"/>
    </row>
    <row r="76" spans="2:29" x14ac:dyDescent="0.25">
      <c r="B76" s="60"/>
      <c r="C76" s="138"/>
      <c r="D76" s="60"/>
      <c r="E76" s="60"/>
    </row>
    <row r="77" spans="2:29" x14ac:dyDescent="0.25">
      <c r="B77" s="60"/>
      <c r="C77" s="138"/>
      <c r="D77" s="60"/>
      <c r="E77" s="60"/>
    </row>
    <row r="78" spans="2:29" x14ac:dyDescent="0.25">
      <c r="B78" s="60"/>
      <c r="C78" s="138"/>
      <c r="D78" s="60"/>
      <c r="E78" s="60"/>
    </row>
    <row r="79" spans="2:29" x14ac:dyDescent="0.25">
      <c r="B79" s="60"/>
      <c r="C79" s="138"/>
      <c r="D79" s="60"/>
      <c r="E79" s="60"/>
    </row>
    <row r="80" spans="2:29" x14ac:dyDescent="0.25">
      <c r="B80" s="60"/>
      <c r="C80" s="138"/>
      <c r="D80" s="60"/>
      <c r="E80" s="60"/>
    </row>
    <row r="81" spans="2:5" x14ac:dyDescent="0.25">
      <c r="B81" s="60"/>
      <c r="C81" s="138"/>
      <c r="D81" s="60"/>
      <c r="E81" s="60"/>
    </row>
    <row r="82" spans="2:5" x14ac:dyDescent="0.25">
      <c r="B82" s="60"/>
      <c r="C82" s="138"/>
      <c r="D82" s="60"/>
      <c r="E82" s="60"/>
    </row>
    <row r="83" spans="2:5" x14ac:dyDescent="0.25">
      <c r="B83" s="60"/>
      <c r="C83" s="138"/>
      <c r="D83" s="60"/>
      <c r="E83" s="60"/>
    </row>
    <row r="84" spans="2:5" x14ac:dyDescent="0.25">
      <c r="B84" s="60"/>
      <c r="C84" s="138"/>
      <c r="D84" s="60"/>
      <c r="E84" s="60"/>
    </row>
    <row r="85" spans="2:5" x14ac:dyDescent="0.25">
      <c r="B85" s="60"/>
      <c r="C85" s="138"/>
      <c r="D85" s="60"/>
      <c r="E85" s="60"/>
    </row>
    <row r="86" spans="2:5" x14ac:dyDescent="0.25">
      <c r="B86" s="60"/>
      <c r="C86" s="138"/>
      <c r="D86" s="60"/>
      <c r="E86" s="60"/>
    </row>
    <row r="87" spans="2:5" x14ac:dyDescent="0.25">
      <c r="B87" s="60"/>
      <c r="C87" s="138"/>
      <c r="D87" s="60"/>
      <c r="E87" s="60"/>
    </row>
    <row r="88" spans="2:5" x14ac:dyDescent="0.25">
      <c r="B88" s="60"/>
      <c r="C88" s="138"/>
      <c r="D88" s="60"/>
      <c r="E88" s="60"/>
    </row>
    <row r="89" spans="2:5" x14ac:dyDescent="0.25">
      <c r="B89" s="60"/>
      <c r="C89" s="138"/>
      <c r="D89" s="60"/>
      <c r="E89" s="60"/>
    </row>
    <row r="90" spans="2:5" x14ac:dyDescent="0.25">
      <c r="B90" s="60"/>
      <c r="C90" s="138"/>
      <c r="D90" s="60"/>
      <c r="E90" s="60"/>
    </row>
    <row r="91" spans="2:5" x14ac:dyDescent="0.25">
      <c r="B91" s="60"/>
      <c r="C91" s="138"/>
      <c r="D91" s="60"/>
      <c r="E91" s="60"/>
    </row>
    <row r="92" spans="2:5" x14ac:dyDescent="0.25">
      <c r="B92" s="60"/>
      <c r="C92" s="138"/>
      <c r="D92" s="60"/>
      <c r="E92" s="60"/>
    </row>
    <row r="93" spans="2:5" x14ac:dyDescent="0.25">
      <c r="B93" s="60"/>
      <c r="C93" s="138"/>
      <c r="D93" s="60"/>
      <c r="E93" s="60"/>
    </row>
    <row r="94" spans="2:5" x14ac:dyDescent="0.25">
      <c r="B94" s="60"/>
      <c r="C94" s="138"/>
      <c r="D94" s="60"/>
      <c r="E94" s="60"/>
    </row>
    <row r="95" spans="2:5" x14ac:dyDescent="0.25">
      <c r="B95" s="60"/>
      <c r="C95" s="138"/>
      <c r="D95" s="60"/>
      <c r="E95" s="60"/>
    </row>
    <row r="96" spans="2:5" x14ac:dyDescent="0.25">
      <c r="B96" s="60"/>
      <c r="C96" s="138"/>
      <c r="D96" s="60"/>
      <c r="E96" s="60"/>
    </row>
    <row r="97" spans="2:5" x14ac:dyDescent="0.25">
      <c r="B97" s="60"/>
      <c r="C97" s="138"/>
      <c r="D97" s="60"/>
      <c r="E97" s="60"/>
    </row>
    <row r="98" spans="2:5" x14ac:dyDescent="0.25">
      <c r="B98" s="60"/>
      <c r="C98" s="138"/>
      <c r="D98" s="60"/>
      <c r="E98" s="60"/>
    </row>
    <row r="99" spans="2:5" x14ac:dyDescent="0.25">
      <c r="B99" s="60"/>
      <c r="C99" s="138"/>
      <c r="D99" s="60"/>
      <c r="E99" s="60"/>
    </row>
    <row r="100" spans="2:5" x14ac:dyDescent="0.25">
      <c r="B100" s="60"/>
      <c r="C100" s="138"/>
      <c r="D100" s="60"/>
      <c r="E100" s="60"/>
    </row>
    <row r="101" spans="2:5" x14ac:dyDescent="0.25">
      <c r="B101" s="60"/>
      <c r="C101" s="138"/>
      <c r="D101" s="60"/>
      <c r="E101" s="60"/>
    </row>
    <row r="102" spans="2:5" x14ac:dyDescent="0.25">
      <c r="B102" s="60"/>
      <c r="C102" s="138"/>
      <c r="D102" s="60"/>
      <c r="E102" s="60"/>
    </row>
    <row r="103" spans="2:5" x14ac:dyDescent="0.25">
      <c r="B103" s="60"/>
      <c r="C103" s="138"/>
      <c r="D103" s="60"/>
      <c r="E103" s="60"/>
    </row>
    <row r="104" spans="2:5" x14ac:dyDescent="0.25">
      <c r="B104" s="60"/>
      <c r="C104" s="138"/>
      <c r="D104" s="60"/>
      <c r="E104" s="60"/>
    </row>
    <row r="105" spans="2:5" x14ac:dyDescent="0.25">
      <c r="B105" s="60"/>
      <c r="C105" s="138"/>
      <c r="D105" s="60"/>
      <c r="E105" s="60"/>
    </row>
    <row r="106" spans="2:5" x14ac:dyDescent="0.25">
      <c r="B106" s="60"/>
      <c r="C106" s="138"/>
      <c r="D106" s="60"/>
      <c r="E106" s="60"/>
    </row>
    <row r="107" spans="2:5" x14ac:dyDescent="0.25">
      <c r="B107" s="60"/>
      <c r="C107" s="138"/>
      <c r="D107" s="60"/>
      <c r="E107" s="60"/>
    </row>
    <row r="108" spans="2:5" x14ac:dyDescent="0.25">
      <c r="B108" s="60"/>
      <c r="C108" s="138"/>
      <c r="D108" s="60"/>
      <c r="E108" s="60"/>
    </row>
    <row r="109" spans="2:5" x14ac:dyDescent="0.25">
      <c r="B109" s="60"/>
      <c r="C109" s="138"/>
      <c r="D109" s="60"/>
      <c r="E109" s="60"/>
    </row>
    <row r="110" spans="2:5" x14ac:dyDescent="0.25">
      <c r="B110" s="60"/>
      <c r="C110" s="138"/>
      <c r="D110" s="60"/>
      <c r="E110" s="60"/>
    </row>
    <row r="111" spans="2:5" x14ac:dyDescent="0.25">
      <c r="B111" s="60"/>
      <c r="C111" s="138"/>
      <c r="D111" s="60"/>
      <c r="E111" s="60"/>
    </row>
    <row r="112" spans="2:5" x14ac:dyDescent="0.25">
      <c r="B112" s="60"/>
      <c r="C112" s="138"/>
      <c r="D112" s="60"/>
      <c r="E112" s="60"/>
    </row>
    <row r="113" spans="2:5" x14ac:dyDescent="0.25">
      <c r="B113" s="60"/>
      <c r="C113" s="138"/>
      <c r="D113" s="60"/>
      <c r="E113" s="60"/>
    </row>
    <row r="114" spans="2:5" x14ac:dyDescent="0.25">
      <c r="B114" s="60"/>
      <c r="C114" s="138"/>
      <c r="D114" s="60"/>
      <c r="E114" s="60"/>
    </row>
    <row r="115" spans="2:5" x14ac:dyDescent="0.25">
      <c r="B115" s="60"/>
      <c r="C115" s="138"/>
      <c r="D115" s="60"/>
      <c r="E115" s="60"/>
    </row>
    <row r="116" spans="2:5" x14ac:dyDescent="0.25">
      <c r="B116" s="60"/>
      <c r="C116" s="138"/>
      <c r="D116" s="60"/>
      <c r="E116" s="60"/>
    </row>
    <row r="117" spans="2:5" x14ac:dyDescent="0.25">
      <c r="B117" s="60"/>
      <c r="C117" s="138"/>
      <c r="D117" s="60"/>
      <c r="E117" s="60"/>
    </row>
    <row r="118" spans="2:5" x14ac:dyDescent="0.25">
      <c r="B118" s="60"/>
      <c r="C118" s="138"/>
      <c r="D118" s="60"/>
      <c r="E118" s="60"/>
    </row>
    <row r="119" spans="2:5" x14ac:dyDescent="0.25">
      <c r="B119" s="60"/>
      <c r="C119" s="138"/>
      <c r="D119" s="60"/>
      <c r="E119" s="60"/>
    </row>
    <row r="120" spans="2:5" x14ac:dyDescent="0.25">
      <c r="B120" s="60"/>
      <c r="C120" s="138"/>
      <c r="D120" s="60"/>
      <c r="E120" s="60"/>
    </row>
    <row r="121" spans="2:5" x14ac:dyDescent="0.25">
      <c r="B121" s="60"/>
      <c r="C121" s="138"/>
      <c r="D121" s="60"/>
      <c r="E121" s="60"/>
    </row>
    <row r="122" spans="2:5" x14ac:dyDescent="0.25">
      <c r="B122" s="60"/>
      <c r="C122" s="138"/>
      <c r="D122" s="60"/>
      <c r="E122" s="60"/>
    </row>
    <row r="123" spans="2:5" x14ac:dyDescent="0.25">
      <c r="B123" s="60"/>
      <c r="C123" s="138"/>
      <c r="D123" s="60"/>
      <c r="E123" s="60"/>
    </row>
    <row r="124" spans="2:5" x14ac:dyDescent="0.25">
      <c r="B124" s="60"/>
      <c r="C124" s="138"/>
      <c r="D124" s="60"/>
      <c r="E124" s="60"/>
    </row>
    <row r="125" spans="2:5" x14ac:dyDescent="0.25">
      <c r="B125" s="60"/>
      <c r="C125" s="138"/>
      <c r="D125" s="60"/>
      <c r="E125" s="60"/>
    </row>
    <row r="126" spans="2:5" x14ac:dyDescent="0.25">
      <c r="B126" s="60"/>
      <c r="C126" s="138"/>
      <c r="D126" s="60"/>
      <c r="E126" s="60"/>
    </row>
    <row r="127" spans="2:5" x14ac:dyDescent="0.25">
      <c r="B127" s="60"/>
      <c r="C127" s="138"/>
      <c r="D127" s="60"/>
      <c r="E127" s="60"/>
    </row>
    <row r="128" spans="2:5" x14ac:dyDescent="0.25">
      <c r="B128" s="60"/>
      <c r="C128" s="138"/>
      <c r="D128" s="60"/>
      <c r="E128" s="60"/>
    </row>
    <row r="129" spans="2:5" x14ac:dyDescent="0.25">
      <c r="B129" s="60"/>
      <c r="C129" s="138"/>
      <c r="D129" s="60"/>
      <c r="E129" s="60"/>
    </row>
    <row r="130" spans="2:5" x14ac:dyDescent="0.25">
      <c r="B130" s="60"/>
      <c r="C130" s="138"/>
      <c r="D130" s="60"/>
      <c r="E130" s="60"/>
    </row>
    <row r="131" spans="2:5" x14ac:dyDescent="0.25">
      <c r="B131" s="60"/>
      <c r="C131" s="138"/>
      <c r="D131" s="60"/>
      <c r="E131" s="60"/>
    </row>
    <row r="132" spans="2:5" x14ac:dyDescent="0.25">
      <c r="B132" s="60"/>
      <c r="C132" s="138"/>
      <c r="D132" s="60"/>
      <c r="E132" s="60"/>
    </row>
    <row r="133" spans="2:5" x14ac:dyDescent="0.25">
      <c r="B133" s="60"/>
      <c r="C133" s="138"/>
      <c r="D133" s="60"/>
      <c r="E133" s="60"/>
    </row>
    <row r="134" spans="2:5" x14ac:dyDescent="0.25">
      <c r="B134" s="60"/>
      <c r="C134" s="138"/>
      <c r="D134" s="60"/>
      <c r="E134" s="60"/>
    </row>
    <row r="135" spans="2:5" x14ac:dyDescent="0.25">
      <c r="B135" s="60"/>
      <c r="C135" s="138"/>
      <c r="D135" s="60"/>
      <c r="E135" s="60"/>
    </row>
    <row r="136" spans="2:5" x14ac:dyDescent="0.25">
      <c r="B136" s="60"/>
      <c r="C136" s="138"/>
      <c r="D136" s="60"/>
      <c r="E136" s="60"/>
    </row>
    <row r="137" spans="2:5" x14ac:dyDescent="0.25">
      <c r="B137" s="60"/>
      <c r="C137" s="138"/>
      <c r="D137" s="60"/>
      <c r="E137" s="60"/>
    </row>
    <row r="138" spans="2:5" x14ac:dyDescent="0.25">
      <c r="B138" s="60"/>
      <c r="C138" s="138"/>
      <c r="D138" s="60"/>
      <c r="E138" s="60"/>
    </row>
    <row r="139" spans="2:5" x14ac:dyDescent="0.25">
      <c r="B139" s="60"/>
      <c r="C139" s="138"/>
      <c r="D139" s="60"/>
      <c r="E139" s="60"/>
    </row>
    <row r="140" spans="2:5" x14ac:dyDescent="0.25">
      <c r="B140" s="60"/>
      <c r="C140" s="138"/>
      <c r="D140" s="60"/>
      <c r="E140" s="60"/>
    </row>
    <row r="141" spans="2:5" x14ac:dyDescent="0.25">
      <c r="B141" s="60"/>
      <c r="C141" s="138"/>
      <c r="D141" s="60"/>
      <c r="E141" s="60"/>
    </row>
    <row r="142" spans="2:5" x14ac:dyDescent="0.25">
      <c r="B142" s="60"/>
      <c r="C142" s="138"/>
      <c r="D142" s="60"/>
      <c r="E142" s="60"/>
    </row>
    <row r="143" spans="2:5" x14ac:dyDescent="0.25">
      <c r="B143" s="60"/>
      <c r="C143" s="138"/>
      <c r="D143" s="60"/>
      <c r="E143" s="60"/>
    </row>
    <row r="144" spans="2:5" x14ac:dyDescent="0.25">
      <c r="B144" s="60"/>
      <c r="C144" s="138"/>
      <c r="D144" s="60"/>
      <c r="E144" s="60"/>
    </row>
    <row r="145" spans="2:5" x14ac:dyDescent="0.25">
      <c r="B145" s="60"/>
      <c r="C145" s="138"/>
      <c r="D145" s="60"/>
      <c r="E145" s="60"/>
    </row>
    <row r="146" spans="2:5" x14ac:dyDescent="0.25">
      <c r="B146" s="60"/>
      <c r="C146" s="138"/>
      <c r="D146" s="60"/>
      <c r="E146" s="60"/>
    </row>
    <row r="147" spans="2:5" x14ac:dyDescent="0.25">
      <c r="B147" s="60"/>
      <c r="C147" s="138"/>
      <c r="D147" s="60"/>
      <c r="E147" s="60"/>
    </row>
    <row r="148" spans="2:5" x14ac:dyDescent="0.25">
      <c r="B148" s="60"/>
      <c r="C148" s="138"/>
      <c r="D148" s="60"/>
      <c r="E148" s="60"/>
    </row>
    <row r="149" spans="2:5" x14ac:dyDescent="0.25">
      <c r="B149" s="60"/>
      <c r="C149" s="138"/>
      <c r="D149" s="60"/>
      <c r="E149" s="60"/>
    </row>
    <row r="150" spans="2:5" x14ac:dyDescent="0.25">
      <c r="B150" s="60"/>
      <c r="C150" s="138"/>
      <c r="D150" s="60"/>
      <c r="E150" s="60"/>
    </row>
    <row r="151" spans="2:5" x14ac:dyDescent="0.25">
      <c r="B151" s="60"/>
      <c r="C151" s="138"/>
      <c r="D151" s="60"/>
      <c r="E151" s="60"/>
    </row>
    <row r="152" spans="2:5" x14ac:dyDescent="0.25">
      <c r="B152" s="60"/>
      <c r="C152" s="138"/>
      <c r="D152" s="60"/>
      <c r="E152" s="60"/>
    </row>
    <row r="153" spans="2:5" x14ac:dyDescent="0.25">
      <c r="B153" s="60"/>
      <c r="C153" s="138"/>
      <c r="D153" s="60"/>
      <c r="E153" s="60"/>
    </row>
    <row r="154" spans="2:5" x14ac:dyDescent="0.25">
      <c r="B154" s="60"/>
      <c r="C154" s="138"/>
      <c r="D154" s="60"/>
      <c r="E154" s="60"/>
    </row>
    <row r="155" spans="2:5" x14ac:dyDescent="0.25">
      <c r="B155" s="60"/>
      <c r="C155" s="138"/>
      <c r="D155" s="60"/>
      <c r="E155" s="60"/>
    </row>
  </sheetData>
  <mergeCells count="5">
    <mergeCell ref="B10:D10"/>
    <mergeCell ref="F13:K13"/>
    <mergeCell ref="M32:Q32"/>
    <mergeCell ref="R32:U32"/>
    <mergeCell ref="F34:K34"/>
  </mergeCells>
  <pageMargins left="0.7" right="0.7" top="0.78740157499999996" bottom="0.78740157499999996" header="0.3" footer="0.3"/>
  <pageSetup paperSize="9"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0943-54FD-48A4-82E4-D6038D81EBB6}">
  <sheetPr codeName="Sheet40">
    <tabColor theme="0" tint="-0.499984740745262"/>
    <pageSetUpPr fitToPage="1"/>
  </sheetPr>
  <dimension ref="B1:K9"/>
  <sheetViews>
    <sheetView showGridLines="0" zoomScaleNormal="100" workbookViewId="0"/>
  </sheetViews>
  <sheetFormatPr baseColWidth="10" defaultColWidth="11.25" defaultRowHeight="15.75" x14ac:dyDescent="0.25"/>
  <cols>
    <col min="1" max="1" width="3.625" style="21" customWidth="1"/>
    <col min="2" max="2" width="10.625" style="23" customWidth="1"/>
    <col min="3" max="11" width="10.625" style="21" customWidth="1"/>
    <col min="12" max="16384" width="11.25" style="21"/>
  </cols>
  <sheetData>
    <row r="1" spans="2:11" x14ac:dyDescent="0.25">
      <c r="B1" s="22"/>
    </row>
    <row r="2" spans="2:11" s="87" customFormat="1" ht="18" customHeight="1" thickBot="1" x14ac:dyDescent="0.25">
      <c r="B2" s="1029" t="s">
        <v>22</v>
      </c>
      <c r="C2" s="1029"/>
      <c r="D2" s="1029"/>
      <c r="E2" s="1029"/>
      <c r="F2" s="1029"/>
      <c r="G2" s="1029"/>
      <c r="H2" s="1029"/>
      <c r="I2" s="1029"/>
      <c r="J2" s="1029"/>
      <c r="K2" s="1029"/>
    </row>
    <row r="3" spans="2:11" s="87" customFormat="1" ht="48" thickBot="1" x14ac:dyDescent="0.25">
      <c r="B3" s="226" t="s">
        <v>23</v>
      </c>
      <c r="C3" s="227" t="s">
        <v>24</v>
      </c>
      <c r="D3" s="227" t="s">
        <v>25</v>
      </c>
      <c r="E3" s="227" t="s">
        <v>26</v>
      </c>
      <c r="F3" s="227" t="s">
        <v>27</v>
      </c>
      <c r="G3" s="227" t="s">
        <v>294</v>
      </c>
      <c r="H3" s="227" t="s">
        <v>333</v>
      </c>
      <c r="I3" s="227" t="s">
        <v>334</v>
      </c>
      <c r="J3" s="227" t="s">
        <v>28</v>
      </c>
      <c r="K3" s="227" t="s">
        <v>29</v>
      </c>
    </row>
    <row r="4" spans="2:11" ht="18" customHeight="1" x14ac:dyDescent="0.25">
      <c r="B4" s="228" t="s">
        <v>30</v>
      </c>
      <c r="C4" s="424">
        <v>1410</v>
      </c>
      <c r="D4" s="425">
        <v>75</v>
      </c>
      <c r="E4" s="424">
        <v>1057.5</v>
      </c>
      <c r="F4" s="424">
        <v>1057.5</v>
      </c>
      <c r="G4" s="424">
        <v>12</v>
      </c>
      <c r="H4" s="426">
        <v>9</v>
      </c>
      <c r="I4" s="424">
        <f>+H4</f>
        <v>9</v>
      </c>
      <c r="J4" s="427">
        <v>1988</v>
      </c>
      <c r="K4" s="427">
        <v>2023</v>
      </c>
    </row>
    <row r="5" spans="2:11" ht="18" customHeight="1" thickBot="1" x14ac:dyDescent="0.3">
      <c r="B5" s="229" t="s">
        <v>1</v>
      </c>
      <c r="C5" s="428">
        <v>1410</v>
      </c>
      <c r="D5" s="429"/>
      <c r="E5" s="429">
        <v>1057.5</v>
      </c>
      <c r="F5" s="428">
        <v>1057.5</v>
      </c>
      <c r="G5" s="428">
        <f>ROUND(SUM(G4:G4),1)</f>
        <v>12</v>
      </c>
      <c r="H5" s="428">
        <f>ROUND(SUM(H4:H4),1)</f>
        <v>9</v>
      </c>
      <c r="I5" s="428">
        <f>ROUND(SUM(I4:I4),1)</f>
        <v>9</v>
      </c>
      <c r="J5" s="429"/>
      <c r="K5" s="429"/>
    </row>
    <row r="6" spans="2:11" ht="14.65" customHeight="1" x14ac:dyDescent="0.25">
      <c r="B6" s="430"/>
      <c r="C6" s="4"/>
      <c r="D6" s="4"/>
      <c r="E6" s="4"/>
      <c r="F6" s="4"/>
      <c r="G6" s="4"/>
      <c r="H6" s="4"/>
      <c r="I6" s="4"/>
      <c r="J6" s="4"/>
      <c r="K6" s="4"/>
    </row>
    <row r="7" spans="2:11" ht="14.65" customHeight="1" x14ac:dyDescent="0.25">
      <c r="B7" s="256"/>
      <c r="C7" s="256"/>
      <c r="D7" s="256"/>
      <c r="E7" s="4"/>
      <c r="F7" s="4"/>
      <c r="G7" s="4"/>
      <c r="H7" s="4"/>
      <c r="I7" s="4"/>
      <c r="J7" s="4"/>
      <c r="K7" s="4"/>
    </row>
    <row r="8" spans="2:11" ht="14.65" customHeight="1" x14ac:dyDescent="0.25">
      <c r="B8" s="256"/>
      <c r="C8" s="431"/>
      <c r="D8" s="431"/>
      <c r="E8" s="431"/>
      <c r="F8" s="431"/>
      <c r="G8" s="4"/>
      <c r="H8" s="4"/>
      <c r="I8" s="4"/>
      <c r="J8" s="4"/>
      <c r="K8" s="4"/>
    </row>
    <row r="9" spans="2:11" x14ac:dyDescent="0.25">
      <c r="B9" s="598"/>
      <c r="C9" s="205"/>
      <c r="D9" s="205"/>
      <c r="E9" s="205"/>
      <c r="F9" s="205"/>
      <c r="G9" s="205"/>
      <c r="H9" s="205"/>
      <c r="I9" s="205"/>
      <c r="J9" s="205"/>
      <c r="K9" s="205"/>
    </row>
  </sheetData>
  <mergeCells count="1">
    <mergeCell ref="B2:K2"/>
  </mergeCells>
  <pageMargins left="0.7" right="0.7" top="0.78740157499999996" bottom="0.78740157499999996" header="0.3" footer="0.3"/>
  <pageSetup paperSize="9"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CFF47-EA5B-4A67-B1B5-D6ABAE57958A}">
  <sheetPr codeName="Sheet41">
    <tabColor theme="0" tint="-0.499984740745262"/>
    <pageSetUpPr fitToPage="1"/>
  </sheetPr>
  <dimension ref="B1:D39"/>
  <sheetViews>
    <sheetView showGridLines="0" zoomScaleNormal="100" workbookViewId="0"/>
  </sheetViews>
  <sheetFormatPr baseColWidth="10" defaultColWidth="11.25" defaultRowHeight="15.75" x14ac:dyDescent="0.25"/>
  <cols>
    <col min="1" max="1" width="3.625" style="21" customWidth="1"/>
    <col min="2" max="2" width="35.625" style="21" customWidth="1"/>
    <col min="3" max="3" width="15.625" style="88" customWidth="1"/>
    <col min="4" max="4" width="15.625" style="21" customWidth="1"/>
    <col min="5" max="16384" width="11.25" style="21"/>
  </cols>
  <sheetData>
    <row r="1" spans="2:4" x14ac:dyDescent="0.25">
      <c r="C1" s="22"/>
    </row>
    <row r="2" spans="2:4" ht="18" customHeight="1" thickBot="1" x14ac:dyDescent="0.3">
      <c r="B2" s="808" t="s">
        <v>33</v>
      </c>
      <c r="C2" s="1030"/>
      <c r="D2" s="1030"/>
    </row>
    <row r="3" spans="2:4" ht="8.1" customHeight="1" x14ac:dyDescent="0.25">
      <c r="B3" s="230"/>
      <c r="C3" s="231"/>
      <c r="D3" s="232"/>
    </row>
    <row r="4" spans="2:4" s="87" customFormat="1" ht="18" customHeight="1" thickBot="1" x14ac:dyDescent="0.25">
      <c r="B4" s="233" t="s">
        <v>323</v>
      </c>
      <c r="C4" s="234">
        <v>2021</v>
      </c>
      <c r="D4" s="234">
        <v>2022</v>
      </c>
    </row>
    <row r="5" spans="2:4" ht="18" customHeight="1" x14ac:dyDescent="0.25">
      <c r="B5" s="235" t="s">
        <v>35</v>
      </c>
      <c r="C5" s="434">
        <v>1632</v>
      </c>
      <c r="D5" s="434">
        <v>1060</v>
      </c>
    </row>
    <row r="6" spans="2:4" ht="18" customHeight="1" x14ac:dyDescent="0.25">
      <c r="B6" s="236" t="s">
        <v>17</v>
      </c>
      <c r="C6" s="435">
        <v>1563</v>
      </c>
      <c r="D6" s="435">
        <v>922</v>
      </c>
    </row>
    <row r="7" spans="2:4" ht="18" customHeight="1" x14ac:dyDescent="0.25">
      <c r="B7" s="235" t="s">
        <v>18</v>
      </c>
      <c r="C7" s="434">
        <v>1090</v>
      </c>
      <c r="D7" s="434">
        <v>802</v>
      </c>
    </row>
    <row r="8" spans="2:4" ht="18" customHeight="1" thickBot="1" x14ac:dyDescent="0.3">
      <c r="B8" s="237" t="s">
        <v>15</v>
      </c>
      <c r="C8" s="429">
        <v>298</v>
      </c>
      <c r="D8" s="429">
        <v>7</v>
      </c>
    </row>
    <row r="9" spans="2:4" ht="14.25" customHeight="1" x14ac:dyDescent="0.25">
      <c r="B9" s="205"/>
      <c r="C9" s="238"/>
      <c r="D9" s="205"/>
    </row>
    <row r="10" spans="2:4" ht="14.25" customHeight="1" x14ac:dyDescent="0.25">
      <c r="B10" s="74"/>
      <c r="C10" s="238"/>
      <c r="D10" s="205"/>
    </row>
    <row r="11" spans="2:4" ht="14.25" customHeight="1" x14ac:dyDescent="0.25">
      <c r="B11" s="509"/>
      <c r="C11" s="239"/>
      <c r="D11" s="205"/>
    </row>
    <row r="12" spans="2:4" ht="14.25" customHeight="1" x14ac:dyDescent="0.25">
      <c r="B12" s="823" t="s">
        <v>454</v>
      </c>
      <c r="C12" s="239"/>
      <c r="D12" s="205"/>
    </row>
    <row r="13" spans="2:4" ht="14.25" customHeight="1" x14ac:dyDescent="0.25">
      <c r="B13" s="433"/>
    </row>
    <row r="14" spans="2:4" ht="14.25" customHeight="1" x14ac:dyDescent="0.25">
      <c r="B14" s="74"/>
    </row>
    <row r="15" spans="2:4" ht="14.25" customHeight="1" x14ac:dyDescent="0.25">
      <c r="B15" s="74"/>
    </row>
    <row r="16" spans="2: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sheetData>
  <mergeCells count="1">
    <mergeCell ref="C2:D2"/>
  </mergeCells>
  <pageMargins left="0.7" right="0.7" top="0.78740157499999996" bottom="0.78740157499999996" header="0.3" footer="0.3"/>
  <pageSetup paperSize="9"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9997-D8B1-49A5-9657-914669D0DBE7}">
  <sheetPr codeName="Sheet42">
    <tabColor theme="0" tint="-0.499984740745262"/>
    <pageSetUpPr fitToPage="1"/>
  </sheetPr>
  <dimension ref="B2:E21"/>
  <sheetViews>
    <sheetView showGridLines="0" zoomScaleNormal="100" workbookViewId="0"/>
  </sheetViews>
  <sheetFormatPr baseColWidth="10" defaultColWidth="11.25" defaultRowHeight="15.75" x14ac:dyDescent="0.25"/>
  <cols>
    <col min="1" max="1" width="3.625" style="21" customWidth="1"/>
    <col min="2" max="2" width="35.625" style="21" customWidth="1"/>
    <col min="3" max="4" width="15.625" style="21" customWidth="1"/>
    <col min="5" max="16384" width="11.25" style="21"/>
  </cols>
  <sheetData>
    <row r="2" spans="2:5" ht="18" customHeight="1" x14ac:dyDescent="0.25">
      <c r="B2" s="806" t="s">
        <v>559</v>
      </c>
      <c r="C2" s="807"/>
      <c r="D2" s="807"/>
    </row>
    <row r="3" spans="2:5" s="22" customFormat="1" ht="8.1" customHeight="1" x14ac:dyDescent="0.25">
      <c r="C3" s="206"/>
      <c r="D3" s="206"/>
      <c r="E3" s="205"/>
    </row>
    <row r="4" spans="2:5" ht="18" customHeight="1" thickBot="1" x14ac:dyDescent="0.3">
      <c r="B4" s="233" t="s">
        <v>205</v>
      </c>
      <c r="C4" s="234">
        <v>2021</v>
      </c>
      <c r="D4" s="234">
        <v>2022</v>
      </c>
      <c r="E4" s="205"/>
    </row>
    <row r="5" spans="2:5" ht="18" customHeight="1" thickBot="1" x14ac:dyDescent="0.3">
      <c r="B5" s="240" t="s">
        <v>252</v>
      </c>
      <c r="C5" s="516">
        <v>30.5</v>
      </c>
      <c r="D5" s="516">
        <v>8.6999999999999993</v>
      </c>
      <c r="E5" s="205"/>
    </row>
    <row r="6" spans="2:5" ht="18" customHeight="1" thickBot="1" x14ac:dyDescent="0.3">
      <c r="B6" s="436" t="s">
        <v>36</v>
      </c>
      <c r="C6" s="517">
        <v>1.1000000000000001</v>
      </c>
      <c r="D6" s="517">
        <v>0.6</v>
      </c>
      <c r="E6" s="205"/>
    </row>
    <row r="7" spans="2:5" ht="18" customHeight="1" x14ac:dyDescent="0.25">
      <c r="B7" s="241" t="s">
        <v>37</v>
      </c>
      <c r="C7" s="518">
        <v>31.6</v>
      </c>
      <c r="D7" s="518">
        <v>9.3000000000000007</v>
      </c>
      <c r="E7" s="205"/>
    </row>
    <row r="8" spans="2:5" ht="18" customHeight="1" thickBot="1" x14ac:dyDescent="0.3">
      <c r="B8" s="242" t="s">
        <v>38</v>
      </c>
      <c r="C8" s="519">
        <v>-0.1</v>
      </c>
      <c r="D8" s="519">
        <v>-0.2</v>
      </c>
      <c r="E8" s="205"/>
    </row>
    <row r="9" spans="2:5" ht="18" customHeight="1" thickBot="1" x14ac:dyDescent="0.3">
      <c r="B9" s="243" t="s">
        <v>39</v>
      </c>
      <c r="C9" s="520">
        <v>31.5</v>
      </c>
      <c r="D9" s="520">
        <v>9.1</v>
      </c>
      <c r="E9" s="205"/>
    </row>
    <row r="10" spans="2:5" ht="18" customHeight="1" x14ac:dyDescent="0.25">
      <c r="B10" s="89"/>
      <c r="C10" s="90"/>
      <c r="D10" s="91"/>
      <c r="E10" s="205"/>
    </row>
    <row r="11" spans="2:5" ht="18" customHeight="1" x14ac:dyDescent="0.25">
      <c r="B11" s="25"/>
      <c r="C11" s="51"/>
      <c r="D11" s="51"/>
      <c r="E11" s="205"/>
    </row>
    <row r="12" spans="2:5" ht="18" customHeight="1" x14ac:dyDescent="0.25">
      <c r="B12" s="92"/>
      <c r="C12" s="93"/>
      <c r="D12" s="93"/>
      <c r="E12" s="205"/>
    </row>
    <row r="13" spans="2:5" ht="18" customHeight="1" x14ac:dyDescent="0.25">
      <c r="B13" s="92"/>
      <c r="C13" s="93"/>
      <c r="D13" s="93"/>
      <c r="E13" s="205"/>
    </row>
    <row r="14" spans="2:5" ht="18" customHeight="1" x14ac:dyDescent="0.25">
      <c r="B14" s="205"/>
      <c r="C14" s="205"/>
      <c r="D14" s="205"/>
      <c r="E14" s="205"/>
    </row>
    <row r="15" spans="2:5" x14ac:dyDescent="0.25">
      <c r="B15" s="205"/>
      <c r="C15" s="205"/>
      <c r="D15" s="205"/>
      <c r="E15" s="205"/>
    </row>
    <row r="16" spans="2:5" ht="18" customHeight="1" x14ac:dyDescent="0.25">
      <c r="B16" s="205"/>
      <c r="C16" s="205"/>
      <c r="D16" s="205"/>
      <c r="E16" s="205"/>
    </row>
    <row r="17" spans="2:5" ht="18" customHeight="1" x14ac:dyDescent="0.25">
      <c r="B17" s="205"/>
      <c r="C17" s="205"/>
      <c r="D17" s="205"/>
      <c r="E17" s="205"/>
    </row>
    <row r="18" spans="2:5" ht="18" customHeight="1" x14ac:dyDescent="0.25"/>
    <row r="19" spans="2:5" ht="18" customHeight="1" x14ac:dyDescent="0.25"/>
    <row r="20" spans="2:5" ht="18" customHeight="1" x14ac:dyDescent="0.25"/>
    <row r="21" spans="2:5" ht="18" customHeight="1" x14ac:dyDescent="0.25"/>
  </sheetData>
  <pageMargins left="0.7" right="0.7" top="0.78740157499999996" bottom="0.78740157499999996" header="0.3" footer="0.3"/>
  <pageSetup paperSize="9" scale="89" fitToHeight="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1F36C-3410-4717-B2B1-F5788AF2801E}">
  <sheetPr>
    <tabColor theme="0" tint="-0.499984740745262"/>
    <pageSetUpPr fitToPage="1"/>
  </sheetPr>
  <dimension ref="B1:J15"/>
  <sheetViews>
    <sheetView showGridLines="0" zoomScale="115" zoomScaleNormal="115" workbookViewId="0"/>
  </sheetViews>
  <sheetFormatPr baseColWidth="10" defaultColWidth="9" defaultRowHeight="12.75" x14ac:dyDescent="0.2"/>
  <cols>
    <col min="1" max="1" width="3.625" style="574" customWidth="1"/>
    <col min="2" max="2" width="27" style="574" customWidth="1"/>
    <col min="3" max="3" width="18.625" style="572" customWidth="1"/>
    <col min="4" max="4" width="18.625" style="574" customWidth="1"/>
    <col min="5" max="5" width="18.625" style="572" customWidth="1"/>
    <col min="6" max="6" width="17.625" style="574" customWidth="1"/>
    <col min="7" max="7" width="23.625" style="572" customWidth="1"/>
    <col min="8" max="8" width="16.625" style="574" customWidth="1"/>
    <col min="9" max="16384" width="9" style="574"/>
  </cols>
  <sheetData>
    <row r="1" spans="2:10" x14ac:dyDescent="0.2">
      <c r="C1" s="919"/>
      <c r="E1" s="919"/>
      <c r="G1" s="919"/>
    </row>
    <row r="2" spans="2:10" ht="18.75" customHeight="1" thickBot="1" x14ac:dyDescent="0.25">
      <c r="B2" s="1031" t="s">
        <v>40</v>
      </c>
      <c r="C2" s="1031"/>
      <c r="D2" s="1031"/>
      <c r="E2" s="1031"/>
      <c r="F2" s="1031"/>
      <c r="G2" s="1031"/>
      <c r="H2" s="1031"/>
    </row>
    <row r="3" spans="2:10" ht="14.25" x14ac:dyDescent="0.2">
      <c r="B3" s="244"/>
      <c r="C3" s="244"/>
      <c r="D3" s="244"/>
      <c r="E3" s="244"/>
      <c r="F3" s="244"/>
      <c r="G3" s="244"/>
      <c r="H3" s="244"/>
    </row>
    <row r="4" spans="2:10" ht="29.25" thickBot="1" x14ac:dyDescent="0.25">
      <c r="B4" s="245"/>
      <c r="C4" s="246" t="s">
        <v>41</v>
      </c>
      <c r="D4" s="606" t="s">
        <v>42</v>
      </c>
      <c r="E4" s="246" t="s">
        <v>43</v>
      </c>
      <c r="F4" s="606" t="s">
        <v>44</v>
      </c>
      <c r="G4" s="246" t="s">
        <v>45</v>
      </c>
      <c r="H4" s="606" t="s">
        <v>46</v>
      </c>
    </row>
    <row r="5" spans="2:10" ht="29.25" customHeight="1" x14ac:dyDescent="0.2">
      <c r="B5" s="247" t="s">
        <v>47</v>
      </c>
      <c r="C5" s="248"/>
      <c r="D5" s="249"/>
      <c r="E5" s="248"/>
      <c r="F5" s="249"/>
      <c r="G5" s="250"/>
      <c r="H5" s="251"/>
    </row>
    <row r="6" spans="2:10" ht="14.25" x14ac:dyDescent="0.2">
      <c r="B6" s="799" t="s">
        <v>48</v>
      </c>
      <c r="C6" s="437">
        <v>670</v>
      </c>
      <c r="D6" s="800">
        <v>100</v>
      </c>
      <c r="E6" s="438">
        <v>1995</v>
      </c>
      <c r="F6" s="801">
        <v>1997</v>
      </c>
      <c r="G6" s="439" t="s">
        <v>49</v>
      </c>
      <c r="H6" s="797"/>
      <c r="I6" s="802"/>
      <c r="J6" s="802"/>
    </row>
    <row r="7" spans="2:10" ht="14.25" x14ac:dyDescent="0.2">
      <c r="B7" s="799" t="s">
        <v>50</v>
      </c>
      <c r="C7" s="437">
        <v>640</v>
      </c>
      <c r="D7" s="800">
        <v>66.67</v>
      </c>
      <c r="E7" s="438">
        <v>2003</v>
      </c>
      <c r="F7" s="801">
        <v>2005</v>
      </c>
      <c r="G7" s="440" t="s">
        <v>49</v>
      </c>
      <c r="H7" s="798"/>
      <c r="I7" s="802"/>
      <c r="J7" s="802"/>
    </row>
    <row r="8" spans="2:10" ht="14.25" x14ac:dyDescent="0.2">
      <c r="B8" s="799" t="s">
        <v>51</v>
      </c>
      <c r="C8" s="437">
        <v>878</v>
      </c>
      <c r="D8" s="803">
        <v>100</v>
      </c>
      <c r="E8" s="438">
        <v>2011</v>
      </c>
      <c r="F8" s="804">
        <v>2017</v>
      </c>
      <c r="G8" s="440" t="s">
        <v>49</v>
      </c>
      <c r="H8" s="798"/>
      <c r="I8" s="802"/>
      <c r="J8" s="802"/>
    </row>
    <row r="9" spans="2:10" ht="14.25" x14ac:dyDescent="0.2">
      <c r="B9" s="799" t="s">
        <v>53</v>
      </c>
      <c r="C9" s="437">
        <v>1345</v>
      </c>
      <c r="D9" s="803">
        <v>100</v>
      </c>
      <c r="E9" s="438">
        <v>2011</v>
      </c>
      <c r="F9" s="804">
        <v>2018</v>
      </c>
      <c r="G9" s="440" t="s">
        <v>49</v>
      </c>
      <c r="H9" s="798"/>
      <c r="I9" s="802"/>
      <c r="J9" s="802"/>
    </row>
    <row r="10" spans="2:10" ht="14.25" x14ac:dyDescent="0.2">
      <c r="B10" s="799" t="s">
        <v>52</v>
      </c>
      <c r="C10" s="437">
        <v>1275</v>
      </c>
      <c r="D10" s="803">
        <v>100</v>
      </c>
      <c r="E10" s="438">
        <v>2015</v>
      </c>
      <c r="F10" s="801">
        <v>2018</v>
      </c>
      <c r="G10" s="440" t="s">
        <v>49</v>
      </c>
      <c r="H10" s="797"/>
      <c r="I10" s="802"/>
      <c r="J10" s="802"/>
    </row>
    <row r="11" spans="2:10" ht="14.25" x14ac:dyDescent="0.2">
      <c r="B11" s="799" t="s">
        <v>31</v>
      </c>
      <c r="C11" s="437">
        <v>1410</v>
      </c>
      <c r="D11" s="803">
        <v>80</v>
      </c>
      <c r="E11" s="438">
        <v>2021</v>
      </c>
      <c r="F11" s="801">
        <v>2023</v>
      </c>
      <c r="G11" s="440" t="s">
        <v>402</v>
      </c>
      <c r="H11" s="797"/>
      <c r="I11" s="802"/>
      <c r="J11" s="802"/>
    </row>
    <row r="12" spans="2:10" ht="15" thickBot="1" x14ac:dyDescent="0.25">
      <c r="B12" s="252" t="s">
        <v>32</v>
      </c>
      <c r="C12" s="441">
        <v>1360</v>
      </c>
      <c r="D12" s="442">
        <v>83.33</v>
      </c>
      <c r="E12" s="443">
        <v>2021</v>
      </c>
      <c r="F12" s="444">
        <v>2023</v>
      </c>
      <c r="G12" s="445" t="s">
        <v>402</v>
      </c>
      <c r="H12" s="446"/>
      <c r="I12" s="802"/>
      <c r="J12" s="802"/>
    </row>
    <row r="13" spans="2:10" ht="14.25" x14ac:dyDescent="0.2">
      <c r="B13" s="253" t="s">
        <v>54</v>
      </c>
      <c r="C13" s="447"/>
      <c r="D13" s="448"/>
      <c r="E13" s="447"/>
      <c r="F13" s="449"/>
      <c r="G13" s="450"/>
      <c r="H13" s="451"/>
      <c r="I13" s="802"/>
      <c r="J13" s="802"/>
    </row>
    <row r="14" spans="2:10" ht="14.25" x14ac:dyDescent="0.2">
      <c r="B14" s="799" t="s">
        <v>55</v>
      </c>
      <c r="C14" s="452">
        <v>771</v>
      </c>
      <c r="D14" s="803">
        <v>33.33</v>
      </c>
      <c r="E14" s="452">
        <v>2011</v>
      </c>
      <c r="F14" s="805">
        <v>2018</v>
      </c>
      <c r="G14" s="440" t="s">
        <v>49</v>
      </c>
      <c r="H14" s="797"/>
    </row>
    <row r="15" spans="2:10" ht="15" thickBot="1" x14ac:dyDescent="0.25">
      <c r="B15" s="254" t="s">
        <v>56</v>
      </c>
      <c r="C15" s="453">
        <v>1364</v>
      </c>
      <c r="D15" s="454">
        <v>50</v>
      </c>
      <c r="E15" s="455">
        <v>2011</v>
      </c>
      <c r="F15" s="456">
        <v>2023</v>
      </c>
      <c r="G15" s="457" t="s">
        <v>335</v>
      </c>
      <c r="H15" s="458"/>
    </row>
  </sheetData>
  <mergeCells count="1">
    <mergeCell ref="B2:H2"/>
  </mergeCells>
  <pageMargins left="0.7" right="0.7" top="0.75" bottom="0.75" header="0.3" footer="0.3"/>
  <pageSetup paperSize="9" scale="83"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5894-C916-4E88-81F6-D3DE9B3684AF}">
  <sheetPr>
    <tabColor theme="6" tint="-0.499984740745262"/>
    <pageSetUpPr fitToPage="1"/>
  </sheetPr>
  <dimension ref="A1:G13"/>
  <sheetViews>
    <sheetView showGridLines="0" zoomScaleNormal="100" workbookViewId="0"/>
  </sheetViews>
  <sheetFormatPr baseColWidth="10" defaultColWidth="9" defaultRowHeight="14.25" x14ac:dyDescent="0.2"/>
  <cols>
    <col min="1" max="1" width="3.625" style="360" customWidth="1"/>
    <col min="2" max="2" width="45.625" style="59" customWidth="1"/>
    <col min="3" max="4" width="15.625" style="59" customWidth="1"/>
    <col min="5" max="16384" width="9" style="59"/>
  </cols>
  <sheetData>
    <row r="1" spans="2:7" s="360" customFormat="1" x14ac:dyDescent="0.2"/>
    <row r="2" spans="2:7" ht="16.5" thickBot="1" x14ac:dyDescent="0.25">
      <c r="B2" s="393" t="s">
        <v>531</v>
      </c>
      <c r="C2" s="413">
        <v>2021</v>
      </c>
      <c r="D2" s="413">
        <v>2022</v>
      </c>
      <c r="E2" s="20"/>
      <c r="F2" s="20"/>
      <c r="G2" s="20"/>
    </row>
    <row r="3" spans="2:7" ht="18.75" thickBot="1" x14ac:dyDescent="0.25">
      <c r="B3" s="395" t="s">
        <v>532</v>
      </c>
      <c r="C3" s="414">
        <v>16438.986108109999</v>
      </c>
      <c r="D3" s="414">
        <v>65196</v>
      </c>
      <c r="E3" s="27"/>
      <c r="F3" s="95"/>
      <c r="G3" s="27"/>
    </row>
    <row r="4" spans="2:7" ht="18.75" thickBot="1" x14ac:dyDescent="0.25">
      <c r="B4" s="396" t="s">
        <v>533</v>
      </c>
      <c r="C4" s="415">
        <v>3222.8471933600003</v>
      </c>
      <c r="D4" s="415">
        <v>10069</v>
      </c>
      <c r="E4" s="27"/>
      <c r="F4" s="95"/>
      <c r="G4" s="27"/>
    </row>
    <row r="5" spans="2:7" ht="18.75" thickBot="1" x14ac:dyDescent="0.25">
      <c r="B5" s="397" t="s">
        <v>534</v>
      </c>
      <c r="C5" s="416">
        <v>1720.7887433199999</v>
      </c>
      <c r="D5" s="416">
        <v>9232</v>
      </c>
      <c r="E5" s="27"/>
      <c r="F5" s="33"/>
      <c r="G5" s="27"/>
    </row>
    <row r="6" spans="2:7" ht="16.5" thickBot="1" x14ac:dyDescent="0.25">
      <c r="B6" s="395" t="s">
        <v>535</v>
      </c>
      <c r="C6" s="414">
        <v>72.51337300893907</v>
      </c>
      <c r="D6" s="414">
        <v>231</v>
      </c>
      <c r="E6" s="27"/>
      <c r="F6" s="96"/>
      <c r="G6" s="27"/>
    </row>
    <row r="7" spans="2:7" ht="16.5" thickBot="1" x14ac:dyDescent="0.25">
      <c r="B7" s="395" t="s">
        <v>535</v>
      </c>
      <c r="C7" s="414">
        <v>72.51337300893907</v>
      </c>
      <c r="D7" s="414">
        <v>231</v>
      </c>
      <c r="E7" s="27"/>
      <c r="F7" s="33"/>
      <c r="G7" s="27"/>
    </row>
    <row r="8" spans="2:7" ht="15.75" x14ac:dyDescent="0.2">
      <c r="B8" s="783" t="s">
        <v>570</v>
      </c>
      <c r="C8" s="417">
        <v>-18.600000000000001</v>
      </c>
      <c r="D8" s="417">
        <v>0</v>
      </c>
      <c r="E8" s="27"/>
      <c r="F8" s="33"/>
      <c r="G8" s="27"/>
    </row>
    <row r="9" spans="2:7" ht="18" x14ac:dyDescent="0.2">
      <c r="B9" s="922" t="s">
        <v>571</v>
      </c>
      <c r="C9" s="923">
        <v>0</v>
      </c>
      <c r="D9" s="923">
        <v>-537</v>
      </c>
      <c r="E9" s="27"/>
      <c r="F9" s="33"/>
      <c r="G9" s="27"/>
    </row>
    <row r="10" spans="2:7" ht="16.5" thickBot="1" x14ac:dyDescent="0.3">
      <c r="B10" s="400" t="s">
        <v>320</v>
      </c>
      <c r="C10" s="418">
        <v>53.913373008939068</v>
      </c>
      <c r="D10" s="418">
        <f>+D7+D8+D9</f>
        <v>-306</v>
      </c>
      <c r="E10" s="22"/>
      <c r="F10" s="22"/>
      <c r="G10" s="22"/>
    </row>
    <row r="11" spans="2:7" ht="15.75" x14ac:dyDescent="0.25">
      <c r="B11" s="205"/>
      <c r="C11" s="405"/>
      <c r="D11" s="360"/>
    </row>
    <row r="12" spans="2:7" x14ac:dyDescent="0.2">
      <c r="B12" s="509"/>
      <c r="C12" s="365"/>
      <c r="D12" s="365"/>
    </row>
    <row r="13" spans="2:7" x14ac:dyDescent="0.2">
      <c r="B13" s="823" t="s">
        <v>572</v>
      </c>
    </row>
  </sheetData>
  <pageMargins left="0.7" right="0.7" top="0.75" bottom="0.75" header="0.3" footer="0.3"/>
  <pageSetup paperSize="9"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5DC9-B5BA-4240-AFD7-68EB46FE5E55}">
  <sheetPr>
    <tabColor theme="6" tint="-0.499984740745262"/>
    <pageSetUpPr fitToPage="1"/>
  </sheetPr>
  <dimension ref="B2:J39"/>
  <sheetViews>
    <sheetView showGridLines="0" zoomScaleNormal="100" zoomScaleSheetLayoutView="100" workbookViewId="0"/>
  </sheetViews>
  <sheetFormatPr baseColWidth="10" defaultColWidth="11.25" defaultRowHeight="15.75" x14ac:dyDescent="0.25"/>
  <cols>
    <col min="1" max="1" width="3.625" style="205" customWidth="1"/>
    <col min="2" max="2" width="45.625" style="205" customWidth="1"/>
    <col min="3" max="6" width="18.625" style="205" customWidth="1"/>
    <col min="7" max="7" width="21.25" style="205" customWidth="1"/>
    <col min="8" max="8" width="18.625" style="205" customWidth="1"/>
    <col min="9" max="16384" width="11.25" style="205"/>
  </cols>
  <sheetData>
    <row r="2" spans="2:10" ht="18" customHeight="1" thickBot="1" x14ac:dyDescent="0.3">
      <c r="B2" s="1032" t="s">
        <v>306</v>
      </c>
      <c r="C2" s="1032"/>
      <c r="D2" s="1032"/>
      <c r="E2" s="1032"/>
      <c r="F2" s="1032"/>
      <c r="G2" s="1032"/>
      <c r="H2" s="1032"/>
      <c r="I2" s="419"/>
      <c r="J2" s="419"/>
    </row>
    <row r="3" spans="2:10" ht="33" customHeight="1" thickBot="1" x14ac:dyDescent="0.3">
      <c r="B3" s="366" t="s">
        <v>23</v>
      </c>
      <c r="C3" s="366" t="s">
        <v>168</v>
      </c>
      <c r="D3" s="366" t="s">
        <v>169</v>
      </c>
      <c r="E3" s="366" t="s">
        <v>170</v>
      </c>
      <c r="F3" s="366" t="s">
        <v>171</v>
      </c>
      <c r="G3" s="366" t="s">
        <v>172</v>
      </c>
      <c r="H3" s="366" t="s">
        <v>173</v>
      </c>
      <c r="I3" s="419"/>
      <c r="J3" s="419"/>
    </row>
    <row r="4" spans="2:10" ht="18" customHeight="1" x14ac:dyDescent="0.25">
      <c r="B4" s="364" t="s">
        <v>174</v>
      </c>
      <c r="C4" s="361"/>
      <c r="D4" s="362"/>
      <c r="E4" s="362"/>
      <c r="F4" s="361"/>
      <c r="G4" s="367"/>
      <c r="H4" s="361"/>
      <c r="I4" s="361"/>
      <c r="J4" s="361"/>
    </row>
    <row r="5" spans="2:10" ht="31.5" x14ac:dyDescent="0.25">
      <c r="B5" s="784" t="s">
        <v>175</v>
      </c>
      <c r="C5" s="785" t="s">
        <v>176</v>
      </c>
      <c r="D5" s="926">
        <v>936</v>
      </c>
      <c r="E5" s="927">
        <v>4631.4261420000003</v>
      </c>
      <c r="F5" s="786">
        <v>2010</v>
      </c>
      <c r="G5" s="787" t="s">
        <v>324</v>
      </c>
      <c r="H5" s="788" t="s">
        <v>536</v>
      </c>
      <c r="I5" s="420"/>
      <c r="J5" s="420"/>
    </row>
    <row r="6" spans="2:10" ht="31.5" x14ac:dyDescent="0.25">
      <c r="B6" s="784" t="s">
        <v>177</v>
      </c>
      <c r="C6" s="785" t="s">
        <v>176</v>
      </c>
      <c r="D6" s="926">
        <v>607</v>
      </c>
      <c r="E6" s="927">
        <v>3115.0108690000011</v>
      </c>
      <c r="F6" s="786">
        <v>2016</v>
      </c>
      <c r="G6" s="787" t="s">
        <v>324</v>
      </c>
      <c r="H6" s="788" t="s">
        <v>536</v>
      </c>
      <c r="I6" s="420"/>
      <c r="J6" s="420"/>
    </row>
    <row r="7" spans="2:10" ht="18" customHeight="1" x14ac:dyDescent="0.25">
      <c r="B7" s="784" t="s">
        <v>178</v>
      </c>
      <c r="C7" s="785" t="s">
        <v>176</v>
      </c>
      <c r="D7" s="926">
        <v>40</v>
      </c>
      <c r="E7" s="927">
        <v>0</v>
      </c>
      <c r="F7" s="786">
        <v>1997</v>
      </c>
      <c r="G7" s="789"/>
      <c r="H7" s="790"/>
      <c r="I7" s="420"/>
      <c r="J7" s="420"/>
    </row>
    <row r="8" spans="2:10" ht="49.5" x14ac:dyDescent="0.25">
      <c r="B8" s="784" t="s">
        <v>179</v>
      </c>
      <c r="C8" s="785" t="s">
        <v>180</v>
      </c>
      <c r="D8" s="926">
        <v>450</v>
      </c>
      <c r="E8" s="927">
        <v>2892.8309039999999</v>
      </c>
      <c r="F8" s="786">
        <v>2016</v>
      </c>
      <c r="G8" s="791" t="s">
        <v>325</v>
      </c>
      <c r="H8" s="788" t="s">
        <v>536</v>
      </c>
      <c r="I8" s="421"/>
      <c r="J8" s="421"/>
    </row>
    <row r="9" spans="2:10" ht="18" customHeight="1" x14ac:dyDescent="0.25">
      <c r="B9" s="784" t="s">
        <v>537</v>
      </c>
      <c r="C9" s="785" t="s">
        <v>181</v>
      </c>
      <c r="D9" s="926">
        <v>89</v>
      </c>
      <c r="E9" s="927">
        <v>132.150846</v>
      </c>
      <c r="F9" s="786">
        <v>2012</v>
      </c>
      <c r="G9" s="787" t="s">
        <v>253</v>
      </c>
      <c r="H9" s="786" t="s">
        <v>254</v>
      </c>
      <c r="I9" s="422"/>
      <c r="J9" s="422"/>
    </row>
    <row r="10" spans="2:10" ht="18" customHeight="1" x14ac:dyDescent="0.25">
      <c r="B10" s="784" t="s">
        <v>538</v>
      </c>
      <c r="C10" s="785" t="s">
        <v>181</v>
      </c>
      <c r="D10" s="926">
        <v>156</v>
      </c>
      <c r="E10" s="927">
        <v>272.72160699999995</v>
      </c>
      <c r="F10" s="786">
        <v>2013</v>
      </c>
      <c r="G10" s="787" t="s">
        <v>182</v>
      </c>
      <c r="H10" s="786" t="s">
        <v>254</v>
      </c>
      <c r="I10" s="422"/>
      <c r="J10" s="422"/>
    </row>
    <row r="11" spans="2:10" ht="18" customHeight="1" x14ac:dyDescent="0.25">
      <c r="B11" s="784" t="s">
        <v>539</v>
      </c>
      <c r="C11" s="785" t="s">
        <v>181</v>
      </c>
      <c r="D11" s="926">
        <v>20</v>
      </c>
      <c r="E11" s="927">
        <v>30.675108000000002</v>
      </c>
      <c r="F11" s="786">
        <v>2013</v>
      </c>
      <c r="G11" s="787" t="s">
        <v>182</v>
      </c>
      <c r="H11" s="786" t="s">
        <v>255</v>
      </c>
      <c r="I11" s="422"/>
      <c r="J11" s="422"/>
    </row>
    <row r="12" spans="2:10" ht="18" customHeight="1" x14ac:dyDescent="0.25">
      <c r="B12" s="784" t="s">
        <v>540</v>
      </c>
      <c r="C12" s="785" t="s">
        <v>181</v>
      </c>
      <c r="D12" s="926">
        <v>8</v>
      </c>
      <c r="E12" s="927">
        <v>24.27706555456</v>
      </c>
      <c r="F12" s="786">
        <v>2013</v>
      </c>
      <c r="G12" s="787" t="s">
        <v>182</v>
      </c>
      <c r="H12" s="786" t="s">
        <v>255</v>
      </c>
      <c r="I12" s="422"/>
      <c r="J12" s="422"/>
    </row>
    <row r="13" spans="2:10" ht="18" customHeight="1" x14ac:dyDescent="0.25">
      <c r="B13" s="784" t="s">
        <v>541</v>
      </c>
      <c r="C13" s="785" t="s">
        <v>181</v>
      </c>
      <c r="D13" s="926">
        <v>208</v>
      </c>
      <c r="E13" s="927">
        <v>486.14189099999993</v>
      </c>
      <c r="F13" s="786">
        <v>2013</v>
      </c>
      <c r="G13" s="787" t="s">
        <v>182</v>
      </c>
      <c r="H13" s="786" t="s">
        <v>255</v>
      </c>
      <c r="I13" s="422"/>
      <c r="J13" s="422"/>
    </row>
    <row r="14" spans="2:10" ht="18" customHeight="1" x14ac:dyDescent="0.25">
      <c r="B14" s="784" t="s">
        <v>542</v>
      </c>
      <c r="C14" s="785" t="s">
        <v>181</v>
      </c>
      <c r="D14" s="926">
        <v>103</v>
      </c>
      <c r="E14" s="927">
        <v>278.84695999999997</v>
      </c>
      <c r="F14" s="786">
        <v>2013</v>
      </c>
      <c r="G14" s="787" t="s">
        <v>182</v>
      </c>
      <c r="H14" s="786" t="s">
        <v>255</v>
      </c>
      <c r="I14" s="422"/>
      <c r="J14" s="422"/>
    </row>
    <row r="15" spans="2:10" ht="18" customHeight="1" x14ac:dyDescent="0.25">
      <c r="B15" s="784" t="s">
        <v>543</v>
      </c>
      <c r="C15" s="785" t="s">
        <v>181</v>
      </c>
      <c r="D15" s="926">
        <v>142</v>
      </c>
      <c r="E15" s="927">
        <v>312.04912800000011</v>
      </c>
      <c r="F15" s="786">
        <v>2011</v>
      </c>
      <c r="G15" s="787" t="s">
        <v>368</v>
      </c>
      <c r="H15" s="786" t="s">
        <v>369</v>
      </c>
      <c r="I15" s="422"/>
      <c r="J15" s="422"/>
    </row>
    <row r="16" spans="2:10" ht="18" customHeight="1" x14ac:dyDescent="0.25">
      <c r="B16" s="368"/>
      <c r="C16" s="362"/>
      <c r="D16" s="362"/>
      <c r="E16" s="369"/>
      <c r="F16" s="370"/>
      <c r="G16" s="371"/>
      <c r="H16" s="370"/>
      <c r="I16" s="370"/>
      <c r="J16" s="370"/>
    </row>
    <row r="17" spans="2:10" ht="18" customHeight="1" thickBot="1" x14ac:dyDescent="0.3">
      <c r="B17" s="1033" t="s">
        <v>306</v>
      </c>
      <c r="C17" s="1033"/>
      <c r="D17" s="1033"/>
      <c r="E17" s="1033"/>
      <c r="F17" s="1033"/>
      <c r="G17" s="1033"/>
      <c r="H17" s="1033"/>
      <c r="I17" s="419"/>
      <c r="J17" s="419"/>
    </row>
    <row r="18" spans="2:10" ht="33" customHeight="1" thickBot="1" x14ac:dyDescent="0.3">
      <c r="B18" s="366" t="s">
        <v>23</v>
      </c>
      <c r="C18" s="366" t="s">
        <v>168</v>
      </c>
      <c r="D18" s="366" t="s">
        <v>169</v>
      </c>
      <c r="E18" s="366" t="s">
        <v>170</v>
      </c>
      <c r="F18" s="366" t="s">
        <v>171</v>
      </c>
      <c r="G18" s="366" t="s">
        <v>172</v>
      </c>
      <c r="H18" s="366" t="s">
        <v>183</v>
      </c>
      <c r="I18" s="419"/>
      <c r="J18" s="419"/>
    </row>
    <row r="19" spans="2:10" ht="18" customHeight="1" x14ac:dyDescent="0.25">
      <c r="B19" s="792" t="s">
        <v>544</v>
      </c>
      <c r="C19" s="363" t="s">
        <v>181</v>
      </c>
      <c r="D19" s="928">
        <v>44</v>
      </c>
      <c r="E19" s="927">
        <v>140.37460279919998</v>
      </c>
      <c r="F19" s="372">
        <v>2013</v>
      </c>
      <c r="G19" s="373" t="s">
        <v>182</v>
      </c>
      <c r="H19" s="786" t="s">
        <v>254</v>
      </c>
      <c r="I19" s="422"/>
      <c r="J19" s="422"/>
    </row>
    <row r="20" spans="2:10" ht="18" customHeight="1" x14ac:dyDescent="0.25">
      <c r="B20" s="793" t="s">
        <v>545</v>
      </c>
      <c r="C20" s="785" t="s">
        <v>181</v>
      </c>
      <c r="D20" s="926">
        <v>191</v>
      </c>
      <c r="E20" s="927">
        <v>558.20597299999997</v>
      </c>
      <c r="F20" s="786">
        <v>2014</v>
      </c>
      <c r="G20" s="787" t="s">
        <v>182</v>
      </c>
      <c r="H20" s="786" t="s">
        <v>254</v>
      </c>
      <c r="I20" s="422"/>
      <c r="J20" s="422"/>
    </row>
    <row r="21" spans="2:10" ht="18" customHeight="1" x14ac:dyDescent="0.25">
      <c r="B21" s="793" t="s">
        <v>546</v>
      </c>
      <c r="C21" s="785" t="s">
        <v>181</v>
      </c>
      <c r="D21" s="926">
        <v>245</v>
      </c>
      <c r="E21" s="927">
        <v>704.29382300000009</v>
      </c>
      <c r="F21" s="786">
        <v>2014</v>
      </c>
      <c r="G21" s="787" t="s">
        <v>182</v>
      </c>
      <c r="H21" s="786" t="s">
        <v>255</v>
      </c>
      <c r="I21" s="422"/>
      <c r="J21" s="422"/>
    </row>
    <row r="22" spans="2:10" ht="18" customHeight="1" x14ac:dyDescent="0.25">
      <c r="B22" s="793" t="s">
        <v>547</v>
      </c>
      <c r="C22" s="785" t="s">
        <v>181</v>
      </c>
      <c r="D22" s="926">
        <v>82</v>
      </c>
      <c r="E22" s="927">
        <v>184.06759300000002</v>
      </c>
      <c r="F22" s="786">
        <v>2016</v>
      </c>
      <c r="G22" s="787" t="s">
        <v>182</v>
      </c>
      <c r="H22" s="786" t="s">
        <v>255</v>
      </c>
      <c r="I22" s="422"/>
      <c r="J22" s="422"/>
    </row>
    <row r="23" spans="2:10" ht="18" customHeight="1" x14ac:dyDescent="0.25">
      <c r="B23" s="793" t="s">
        <v>548</v>
      </c>
      <c r="C23" s="785" t="s">
        <v>181</v>
      </c>
      <c r="D23" s="926">
        <v>62</v>
      </c>
      <c r="E23" s="927">
        <v>114.66097900000001</v>
      </c>
      <c r="F23" s="786">
        <v>2017</v>
      </c>
      <c r="G23" s="787" t="s">
        <v>182</v>
      </c>
      <c r="H23" s="786" t="s">
        <v>255</v>
      </c>
      <c r="I23" s="422"/>
      <c r="J23" s="422"/>
    </row>
    <row r="24" spans="2:10" ht="18" customHeight="1" x14ac:dyDescent="0.25">
      <c r="B24" s="793" t="s">
        <v>549</v>
      </c>
      <c r="C24" s="785" t="s">
        <v>184</v>
      </c>
      <c r="D24" s="926">
        <v>30</v>
      </c>
      <c r="E24" s="927">
        <v>82.481089999999995</v>
      </c>
      <c r="F24" s="786">
        <v>2011</v>
      </c>
      <c r="G24" s="787" t="s">
        <v>368</v>
      </c>
      <c r="H24" s="786" t="s">
        <v>369</v>
      </c>
      <c r="I24" s="422"/>
      <c r="J24" s="422"/>
    </row>
    <row r="25" spans="2:10" ht="18" customHeight="1" x14ac:dyDescent="0.25">
      <c r="B25" s="793" t="s">
        <v>550</v>
      </c>
      <c r="C25" s="785" t="s">
        <v>184</v>
      </c>
      <c r="D25" s="926">
        <v>39</v>
      </c>
      <c r="E25" s="927">
        <v>112.25177399999997</v>
      </c>
      <c r="F25" s="786">
        <v>2012</v>
      </c>
      <c r="G25" s="787" t="s">
        <v>182</v>
      </c>
      <c r="H25" s="786" t="s">
        <v>255</v>
      </c>
      <c r="I25" s="422"/>
      <c r="J25" s="422"/>
    </row>
    <row r="26" spans="2:10" ht="18" customHeight="1" x14ac:dyDescent="0.25">
      <c r="B26" s="793" t="s">
        <v>551</v>
      </c>
      <c r="C26" s="785" t="s">
        <v>184</v>
      </c>
      <c r="D26" s="926">
        <v>143</v>
      </c>
      <c r="E26" s="927">
        <v>516.85691999999995</v>
      </c>
      <c r="F26" s="786">
        <v>2013</v>
      </c>
      <c r="G26" s="787" t="s">
        <v>182</v>
      </c>
      <c r="H26" s="786" t="s">
        <v>255</v>
      </c>
      <c r="I26" s="422"/>
      <c r="J26" s="422"/>
    </row>
    <row r="27" spans="2:10" ht="18" customHeight="1" x14ac:dyDescent="0.25">
      <c r="B27" s="793" t="s">
        <v>552</v>
      </c>
      <c r="C27" s="785" t="s">
        <v>184</v>
      </c>
      <c r="D27" s="926">
        <v>55</v>
      </c>
      <c r="E27" s="927">
        <v>5.1621639999999998</v>
      </c>
      <c r="F27" s="786">
        <v>2011</v>
      </c>
      <c r="G27" s="787" t="s">
        <v>368</v>
      </c>
      <c r="H27" s="786" t="s">
        <v>369</v>
      </c>
      <c r="I27" s="422"/>
      <c r="J27" s="422"/>
    </row>
    <row r="28" spans="2:10" ht="18" customHeight="1" x14ac:dyDescent="0.25">
      <c r="B28" s="794" t="s">
        <v>553</v>
      </c>
      <c r="C28" s="785" t="s">
        <v>184</v>
      </c>
      <c r="D28" s="926">
        <v>65</v>
      </c>
      <c r="E28" s="927">
        <v>25.784925000000001</v>
      </c>
      <c r="F28" s="786">
        <v>2022</v>
      </c>
      <c r="G28" s="787" t="s">
        <v>182</v>
      </c>
      <c r="H28" s="786" t="s">
        <v>369</v>
      </c>
      <c r="I28" s="422"/>
      <c r="J28" s="422"/>
    </row>
    <row r="29" spans="2:10" ht="18" customHeight="1" x14ac:dyDescent="0.25">
      <c r="B29" s="793" t="s">
        <v>554</v>
      </c>
      <c r="C29" s="785" t="s">
        <v>185</v>
      </c>
      <c r="D29" s="926">
        <v>7</v>
      </c>
      <c r="E29" s="927">
        <v>10.3810718121</v>
      </c>
      <c r="F29" s="786">
        <v>2017</v>
      </c>
      <c r="G29" s="787" t="s">
        <v>182</v>
      </c>
      <c r="H29" s="786" t="s">
        <v>256</v>
      </c>
      <c r="I29" s="422"/>
      <c r="J29" s="422"/>
    </row>
    <row r="30" spans="2:10" ht="18" customHeight="1" x14ac:dyDescent="0.25">
      <c r="B30" s="793" t="s">
        <v>555</v>
      </c>
      <c r="C30" s="785" t="s">
        <v>185</v>
      </c>
      <c r="D30" s="926">
        <v>2</v>
      </c>
      <c r="E30" s="927">
        <v>3.2114555469999995</v>
      </c>
      <c r="F30" s="786">
        <v>2017</v>
      </c>
      <c r="G30" s="787" t="s">
        <v>182</v>
      </c>
      <c r="H30" s="786" t="s">
        <v>256</v>
      </c>
      <c r="I30" s="422"/>
      <c r="J30" s="422"/>
    </row>
    <row r="31" spans="2:10" ht="18" customHeight="1" thickBot="1" x14ac:dyDescent="0.3">
      <c r="B31" s="374" t="s">
        <v>186</v>
      </c>
      <c r="C31" s="374"/>
      <c r="D31" s="929">
        <f>SUM(D19:D30,D5:D15)</f>
        <v>3724</v>
      </c>
      <c r="E31" s="929">
        <f>SUM(E19:E30,E5:E15)</f>
        <v>14633.862891712861</v>
      </c>
      <c r="F31" s="374"/>
      <c r="G31" s="374"/>
      <c r="H31" s="374"/>
      <c r="I31" s="422"/>
      <c r="J31" s="422"/>
    </row>
    <row r="32" spans="2:10" ht="14.65" customHeight="1" x14ac:dyDescent="0.25">
      <c r="I32" s="422"/>
      <c r="J32" s="422"/>
    </row>
    <row r="33" spans="2:10" ht="14.65" customHeight="1" x14ac:dyDescent="0.25">
      <c r="I33" s="422"/>
      <c r="J33" s="422"/>
    </row>
    <row r="34" spans="2:10" s="795" customFormat="1" x14ac:dyDescent="0.2">
      <c r="B34" s="509" t="s">
        <v>556</v>
      </c>
    </row>
    <row r="35" spans="2:10" s="795" customFormat="1" ht="15" customHeight="1" x14ac:dyDescent="0.2">
      <c r="B35" s="509" t="s">
        <v>557</v>
      </c>
    </row>
    <row r="36" spans="2:10" s="795" customFormat="1" ht="15" customHeight="1" x14ac:dyDescent="0.2">
      <c r="B36" s="796" t="s">
        <v>558</v>
      </c>
    </row>
    <row r="39" spans="2:10" s="74" customFormat="1" x14ac:dyDescent="0.25">
      <c r="B39" s="75"/>
    </row>
  </sheetData>
  <mergeCells count="2">
    <mergeCell ref="B2:H2"/>
    <mergeCell ref="B17:H17"/>
  </mergeCells>
  <pageMargins left="0.7" right="0.7" top="0.78740157499999996" bottom="0.78740157499999996" header="0.3" footer="0.3"/>
  <pageSetup paperSize="9" scale="66" orientation="landscape" r:id="rId1"/>
  <rowBreaks count="1" manualBreakCount="1">
    <brk id="15" min="1" max="7"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BC770-C104-47BD-BEEF-AF543A034F33}">
  <sheetPr>
    <tabColor theme="4"/>
    <pageSetUpPr fitToPage="1"/>
  </sheetPr>
  <dimension ref="B1:O42"/>
  <sheetViews>
    <sheetView showGridLines="0" zoomScaleNormal="100" workbookViewId="0">
      <selection activeCell="C7" sqref="C7"/>
    </sheetView>
  </sheetViews>
  <sheetFormatPr baseColWidth="10" defaultColWidth="11.25" defaultRowHeight="14.25" x14ac:dyDescent="0.2"/>
  <cols>
    <col min="1" max="1" width="3.625" style="360" customWidth="1"/>
    <col min="2" max="2" width="47.625" style="574" customWidth="1"/>
    <col min="3" max="3" width="55" style="572" customWidth="1"/>
    <col min="4" max="4" width="11.625" style="573" customWidth="1"/>
    <col min="5" max="5" width="17.5" style="573" customWidth="1"/>
    <col min="6" max="6" width="17.5" style="572" customWidth="1"/>
    <col min="7" max="8" width="13.625" style="360" customWidth="1"/>
    <col min="9" max="9" width="52" style="360" customWidth="1"/>
    <col min="10" max="11" width="13.625" style="360" customWidth="1"/>
    <col min="12" max="12" width="6.125" style="360" customWidth="1"/>
    <col min="13" max="13" width="25.625" style="360" customWidth="1"/>
    <col min="14" max="16384" width="11.25" style="360"/>
  </cols>
  <sheetData>
    <row r="1" spans="2:15" x14ac:dyDescent="0.2">
      <c r="F1" s="920"/>
    </row>
    <row r="2" spans="2:15" ht="42.75" customHeight="1" thickBot="1" x14ac:dyDescent="0.25">
      <c r="B2" s="931" t="s">
        <v>59</v>
      </c>
      <c r="C2" s="932" t="s">
        <v>71</v>
      </c>
      <c r="D2" s="933" t="s">
        <v>732</v>
      </c>
      <c r="E2" s="1034" t="s">
        <v>349</v>
      </c>
      <c r="F2" s="1035"/>
    </row>
    <row r="3" spans="2:15" ht="17.25" customHeight="1" thickBot="1" x14ac:dyDescent="0.25">
      <c r="B3" s="931"/>
      <c r="C3" s="932"/>
      <c r="D3" s="933"/>
      <c r="E3" s="932">
        <v>2021</v>
      </c>
      <c r="F3" s="932">
        <v>2022</v>
      </c>
      <c r="G3" s="574"/>
      <c r="H3" s="583"/>
      <c r="I3" s="583"/>
      <c r="J3" s="575"/>
      <c r="K3" s="575"/>
      <c r="L3" s="575"/>
      <c r="M3" s="575"/>
      <c r="N3" s="575"/>
      <c r="O3" s="575"/>
    </row>
    <row r="4" spans="2:15" ht="17.25" customHeight="1" x14ac:dyDescent="0.2">
      <c r="B4" s="934" t="s">
        <v>60</v>
      </c>
      <c r="C4" s="935"/>
      <c r="D4" s="936"/>
      <c r="E4" s="936"/>
      <c r="F4" s="936"/>
      <c r="G4" s="574"/>
      <c r="H4" s="575"/>
      <c r="I4" s="575"/>
      <c r="J4" s="575"/>
      <c r="K4" s="575"/>
      <c r="L4" s="575"/>
      <c r="M4" s="575"/>
      <c r="N4" s="575"/>
      <c r="O4" s="575"/>
    </row>
    <row r="5" spans="2:15" ht="17.25" customHeight="1" x14ac:dyDescent="0.2">
      <c r="B5" s="937" t="s">
        <v>0</v>
      </c>
      <c r="C5" s="938"/>
      <c r="D5" s="939"/>
      <c r="E5" s="939"/>
      <c r="F5" s="939"/>
      <c r="G5" s="574"/>
      <c r="H5" s="583"/>
      <c r="I5" s="575"/>
      <c r="J5" s="575"/>
      <c r="K5" s="575"/>
      <c r="L5" s="575"/>
      <c r="M5" s="575"/>
      <c r="N5" s="575"/>
      <c r="O5" s="575"/>
    </row>
    <row r="6" spans="2:15" ht="17.25" customHeight="1" x14ac:dyDescent="0.2">
      <c r="B6" s="940" t="s">
        <v>340</v>
      </c>
      <c r="C6" s="941" t="s">
        <v>341</v>
      </c>
      <c r="D6" s="942">
        <v>46.6</v>
      </c>
      <c r="E6" s="943">
        <v>5.3</v>
      </c>
      <c r="F6" s="943">
        <f>14.9+19</f>
        <v>33.9</v>
      </c>
      <c r="G6" s="574"/>
      <c r="H6" s="583"/>
      <c r="I6" s="575"/>
      <c r="J6" s="575"/>
      <c r="K6" s="575"/>
      <c r="L6" s="575"/>
      <c r="M6" s="575"/>
      <c r="N6" s="575"/>
      <c r="O6" s="575"/>
    </row>
    <row r="7" spans="2:15" ht="17.100000000000001" customHeight="1" x14ac:dyDescent="0.2">
      <c r="B7" s="944" t="s">
        <v>62</v>
      </c>
      <c r="C7" s="945" t="s">
        <v>152</v>
      </c>
      <c r="D7" s="946">
        <v>36.85</v>
      </c>
      <c r="E7" s="943">
        <v>32.9</v>
      </c>
      <c r="F7" s="943">
        <v>29.1</v>
      </c>
      <c r="G7" s="574"/>
      <c r="H7" s="575"/>
      <c r="I7" s="575"/>
      <c r="J7" s="575"/>
      <c r="K7" s="575"/>
      <c r="L7" s="575"/>
      <c r="M7" s="575"/>
      <c r="N7" s="575"/>
      <c r="O7" s="575"/>
    </row>
    <row r="8" spans="2:15" ht="17.100000000000001" customHeight="1" x14ac:dyDescent="0.2">
      <c r="B8" s="940" t="s">
        <v>475</v>
      </c>
      <c r="C8" s="945" t="s">
        <v>474</v>
      </c>
      <c r="D8" s="942">
        <v>26.7</v>
      </c>
      <c r="E8" s="943">
        <v>8.8000000000000007</v>
      </c>
      <c r="F8" s="943">
        <v>28.1</v>
      </c>
      <c r="G8" s="574"/>
      <c r="H8" s="580"/>
      <c r="I8" s="580"/>
      <c r="J8" s="579"/>
      <c r="K8" s="575"/>
      <c r="L8" s="575"/>
      <c r="M8" s="574"/>
      <c r="N8" s="585"/>
      <c r="O8" s="575"/>
    </row>
    <row r="9" spans="2:15" ht="17.25" customHeight="1" x14ac:dyDescent="0.2">
      <c r="B9" s="940" t="s">
        <v>241</v>
      </c>
      <c r="C9" s="941" t="s">
        <v>298</v>
      </c>
      <c r="D9" s="942">
        <v>20</v>
      </c>
      <c r="E9" s="943">
        <v>11.5</v>
      </c>
      <c r="F9" s="943">
        <v>22.4</v>
      </c>
      <c r="G9" s="586"/>
      <c r="H9" s="580"/>
      <c r="I9" s="580"/>
      <c r="J9" s="579"/>
      <c r="K9" s="575"/>
      <c r="L9" s="575"/>
      <c r="M9" s="574"/>
      <c r="N9" s="585"/>
      <c r="O9" s="575"/>
    </row>
    <row r="10" spans="2:15" ht="17.25" customHeight="1" x14ac:dyDescent="0.2">
      <c r="B10" s="940" t="s">
        <v>61</v>
      </c>
      <c r="C10" s="941" t="s">
        <v>78</v>
      </c>
      <c r="D10" s="942">
        <v>26.67</v>
      </c>
      <c r="E10" s="943">
        <v>13</v>
      </c>
      <c r="F10" s="943">
        <v>12.5</v>
      </c>
      <c r="G10" s="574"/>
      <c r="H10" s="580"/>
      <c r="I10" s="580"/>
      <c r="J10" s="579"/>
      <c r="K10" s="575"/>
      <c r="L10" s="575"/>
      <c r="M10" s="574"/>
      <c r="N10" s="585"/>
      <c r="O10" s="575"/>
    </row>
    <row r="11" spans="2:15" ht="17.25" customHeight="1" x14ac:dyDescent="0.2">
      <c r="B11" s="940" t="s">
        <v>79</v>
      </c>
      <c r="C11" s="941" t="s">
        <v>80</v>
      </c>
      <c r="D11" s="942">
        <v>35.479999999999997</v>
      </c>
      <c r="E11" s="943">
        <v>10.3</v>
      </c>
      <c r="F11" s="943">
        <v>7.6</v>
      </c>
      <c r="G11" s="574"/>
      <c r="H11" s="580"/>
      <c r="I11" s="580"/>
      <c r="J11" s="579"/>
      <c r="K11" s="575"/>
      <c r="L11" s="575"/>
      <c r="M11" s="575"/>
      <c r="N11" s="575"/>
      <c r="O11" s="575"/>
    </row>
    <row r="12" spans="2:15" ht="16.899999999999999" customHeight="1" x14ac:dyDescent="0.2">
      <c r="B12" s="940" t="s">
        <v>243</v>
      </c>
      <c r="C12" s="941" t="s">
        <v>311</v>
      </c>
      <c r="D12" s="942">
        <v>50</v>
      </c>
      <c r="E12" s="943">
        <v>11.1</v>
      </c>
      <c r="F12" s="943">
        <v>7.1</v>
      </c>
      <c r="G12" s="574"/>
      <c r="H12" s="580"/>
      <c r="I12" s="580"/>
      <c r="J12" s="579"/>
      <c r="K12" s="575"/>
      <c r="L12" s="575"/>
      <c r="M12" s="575"/>
      <c r="N12" s="575"/>
      <c r="O12" s="575"/>
    </row>
    <row r="13" spans="2:15" ht="17.25" customHeight="1" x14ac:dyDescent="0.2">
      <c r="B13" s="940" t="s">
        <v>242</v>
      </c>
      <c r="C13" s="945" t="s">
        <v>310</v>
      </c>
      <c r="D13" s="942">
        <v>22.5</v>
      </c>
      <c r="E13" s="943">
        <v>8.8000000000000007</v>
      </c>
      <c r="F13" s="943">
        <v>5.3</v>
      </c>
      <c r="G13" s="574"/>
      <c r="H13" s="580"/>
      <c r="I13" s="580"/>
      <c r="J13" s="579"/>
      <c r="K13" s="575"/>
      <c r="L13" s="575"/>
      <c r="M13" s="575"/>
      <c r="N13" s="575"/>
      <c r="O13" s="575"/>
    </row>
    <row r="14" spans="2:15" ht="17.25" customHeight="1" x14ac:dyDescent="0.2">
      <c r="B14" s="947" t="s">
        <v>84</v>
      </c>
      <c r="C14" s="948"/>
      <c r="D14" s="949"/>
      <c r="E14" s="950"/>
      <c r="F14" s="950"/>
      <c r="G14" s="574"/>
      <c r="H14" s="580"/>
      <c r="I14" s="580"/>
      <c r="J14" s="579"/>
      <c r="K14" s="575"/>
      <c r="L14" s="575"/>
      <c r="M14" s="575"/>
      <c r="N14" s="575"/>
      <c r="O14" s="575"/>
    </row>
    <row r="15" spans="2:15" ht="17.25" customHeight="1" x14ac:dyDescent="0.2">
      <c r="B15" s="940" t="s">
        <v>87</v>
      </c>
      <c r="C15" s="941" t="s">
        <v>312</v>
      </c>
      <c r="D15" s="942">
        <v>49</v>
      </c>
      <c r="E15" s="943">
        <v>63.7</v>
      </c>
      <c r="F15" s="943">
        <v>60.9</v>
      </c>
      <c r="G15" s="574"/>
      <c r="H15" s="580"/>
      <c r="I15" s="580"/>
      <c r="J15" s="579"/>
      <c r="K15" s="584"/>
      <c r="L15" s="575"/>
      <c r="M15" s="575"/>
      <c r="N15" s="575"/>
      <c r="O15" s="575"/>
    </row>
    <row r="16" spans="2:15" ht="17.25" customHeight="1" thickBot="1" x14ac:dyDescent="0.25">
      <c r="B16" s="940" t="s">
        <v>153</v>
      </c>
      <c r="C16" s="941" t="s">
        <v>154</v>
      </c>
      <c r="D16" s="942">
        <v>40</v>
      </c>
      <c r="E16" s="943">
        <v>76.099999999999994</v>
      </c>
      <c r="F16" s="943">
        <v>248.2</v>
      </c>
      <c r="G16" s="574"/>
      <c r="H16" s="580"/>
      <c r="I16" s="580"/>
      <c r="J16" s="579"/>
      <c r="K16" s="575"/>
      <c r="L16" s="575"/>
      <c r="M16" s="575"/>
      <c r="N16" s="575"/>
      <c r="O16" s="575"/>
    </row>
    <row r="17" spans="2:15" ht="30" customHeight="1" x14ac:dyDescent="0.2">
      <c r="B17" s="951" t="s">
        <v>150</v>
      </c>
      <c r="C17" s="952"/>
      <c r="D17" s="953"/>
      <c r="E17" s="954"/>
      <c r="F17" s="954"/>
      <c r="G17" s="574"/>
      <c r="H17" s="580"/>
      <c r="I17" s="580"/>
      <c r="J17" s="579"/>
      <c r="K17" s="575"/>
      <c r="L17" s="575"/>
      <c r="M17" s="575"/>
      <c r="N17" s="575"/>
      <c r="O17" s="575"/>
    </row>
    <row r="18" spans="2:15" ht="18" customHeight="1" x14ac:dyDescent="0.2">
      <c r="B18" s="940" t="s">
        <v>295</v>
      </c>
      <c r="C18" s="941" t="s">
        <v>299</v>
      </c>
      <c r="D18" s="942">
        <v>49</v>
      </c>
      <c r="E18" s="943">
        <v>8.4</v>
      </c>
      <c r="F18" s="943">
        <v>9.1999999999999993</v>
      </c>
      <c r="G18" s="574"/>
      <c r="H18" s="580"/>
      <c r="I18" s="580"/>
      <c r="J18" s="579"/>
      <c r="K18" s="575"/>
      <c r="L18" s="575"/>
      <c r="M18" s="575"/>
      <c r="N18" s="575"/>
      <c r="O18" s="575"/>
    </row>
    <row r="19" spans="2:15" ht="18" customHeight="1" thickBot="1" x14ac:dyDescent="0.25">
      <c r="B19" s="940"/>
      <c r="C19" s="941"/>
      <c r="D19" s="942"/>
      <c r="E19" s="943"/>
      <c r="F19" s="943"/>
      <c r="G19" s="574"/>
      <c r="H19" s="580"/>
      <c r="I19" s="580"/>
      <c r="J19" s="579"/>
      <c r="K19" s="575"/>
      <c r="L19" s="575"/>
      <c r="M19" s="575"/>
      <c r="N19" s="575"/>
      <c r="O19" s="575"/>
    </row>
    <row r="20" spans="2:15" ht="18" customHeight="1" x14ac:dyDescent="0.2">
      <c r="B20" s="955" t="s">
        <v>151</v>
      </c>
      <c r="C20" s="956"/>
      <c r="D20" s="957"/>
      <c r="E20" s="958"/>
      <c r="F20" s="958"/>
      <c r="G20" s="574"/>
      <c r="H20" s="580"/>
      <c r="I20" s="580"/>
      <c r="J20" s="579"/>
      <c r="K20" s="575"/>
      <c r="L20" s="575"/>
      <c r="M20" s="575"/>
      <c r="N20" s="575"/>
      <c r="O20" s="575"/>
    </row>
    <row r="21" spans="2:15" ht="42.75" x14ac:dyDescent="0.2">
      <c r="B21" s="940" t="s">
        <v>733</v>
      </c>
      <c r="C21" s="945" t="s">
        <v>155</v>
      </c>
      <c r="D21" s="942">
        <v>50</v>
      </c>
      <c r="E21" s="943">
        <v>49.1</v>
      </c>
      <c r="F21" s="943">
        <v>48.5</v>
      </c>
      <c r="G21" s="574"/>
      <c r="H21" s="580"/>
      <c r="I21" s="580"/>
      <c r="J21" s="579"/>
      <c r="K21" s="575"/>
      <c r="L21" s="575"/>
      <c r="M21" s="575"/>
      <c r="N21" s="575"/>
      <c r="O21" s="575"/>
    </row>
    <row r="22" spans="2:15" ht="14.65" customHeight="1" x14ac:dyDescent="0.2">
      <c r="B22" s="940" t="s">
        <v>156</v>
      </c>
      <c r="C22" s="941" t="s">
        <v>157</v>
      </c>
      <c r="D22" s="942">
        <v>50</v>
      </c>
      <c r="E22" s="943">
        <v>54</v>
      </c>
      <c r="F22" s="943">
        <v>-306.3</v>
      </c>
      <c r="G22" s="574"/>
      <c r="H22" s="575"/>
      <c r="I22" s="578"/>
      <c r="J22" s="577"/>
      <c r="K22" s="576"/>
      <c r="L22" s="575"/>
      <c r="M22" s="575"/>
      <c r="N22" s="575"/>
      <c r="O22" s="575"/>
    </row>
    <row r="23" spans="2:15" ht="14.65" customHeight="1" x14ac:dyDescent="0.2">
      <c r="B23" s="459"/>
      <c r="C23" s="460"/>
      <c r="D23" s="461"/>
      <c r="E23" s="462"/>
      <c r="F23" s="423"/>
      <c r="G23" s="136"/>
      <c r="H23" s="575"/>
      <c r="I23" s="575"/>
      <c r="J23" s="575"/>
      <c r="K23" s="575"/>
      <c r="L23" s="575"/>
      <c r="M23" s="575"/>
      <c r="N23" s="575"/>
      <c r="O23" s="575"/>
    </row>
    <row r="24" spans="2:15" ht="14.65" customHeight="1" x14ac:dyDescent="0.2">
      <c r="B24" s="463"/>
      <c r="C24" s="464"/>
      <c r="D24" s="465"/>
      <c r="E24" s="463"/>
      <c r="F24" s="466"/>
      <c r="G24" s="136"/>
      <c r="H24" s="583"/>
      <c r="I24" s="575"/>
      <c r="J24" s="575"/>
      <c r="K24" s="575"/>
      <c r="L24" s="575"/>
      <c r="M24" s="575"/>
      <c r="N24" s="575"/>
      <c r="O24" s="575"/>
    </row>
    <row r="25" spans="2:15" ht="14.65" customHeight="1" x14ac:dyDescent="0.2">
      <c r="B25" s="467"/>
      <c r="C25" s="468"/>
      <c r="D25" s="469"/>
      <c r="E25" s="466"/>
      <c r="F25" s="136"/>
      <c r="G25" s="583"/>
      <c r="H25" s="575"/>
      <c r="I25" s="575"/>
      <c r="J25" s="575"/>
      <c r="K25" s="575"/>
      <c r="L25" s="575"/>
      <c r="M25" s="575"/>
      <c r="N25" s="575"/>
    </row>
    <row r="26" spans="2:15" x14ac:dyDescent="0.2">
      <c r="B26" s="822" t="s">
        <v>476</v>
      </c>
      <c r="C26" s="468"/>
      <c r="D26" s="469"/>
      <c r="E26" s="466"/>
      <c r="F26" s="574"/>
      <c r="G26" s="581"/>
      <c r="H26" s="581"/>
      <c r="I26" s="582"/>
      <c r="J26" s="581"/>
      <c r="K26" s="575"/>
      <c r="L26" s="575"/>
      <c r="M26" s="575"/>
      <c r="N26" s="575"/>
    </row>
    <row r="27" spans="2:15" ht="18" customHeight="1" x14ac:dyDescent="0.2">
      <c r="B27" s="598"/>
      <c r="G27" s="574"/>
      <c r="H27" s="580"/>
      <c r="I27" s="580"/>
      <c r="J27" s="579"/>
      <c r="K27" s="575"/>
      <c r="L27" s="575"/>
      <c r="M27" s="575"/>
      <c r="N27" s="575"/>
      <c r="O27" s="575"/>
    </row>
    <row r="28" spans="2:15" ht="16.5" customHeight="1" x14ac:dyDescent="0.2">
      <c r="G28" s="574"/>
      <c r="H28" s="575"/>
      <c r="I28" s="578"/>
      <c r="J28" s="577"/>
      <c r="K28" s="576"/>
      <c r="L28" s="575"/>
      <c r="M28" s="575"/>
      <c r="N28" s="575"/>
      <c r="O28" s="575"/>
    </row>
    <row r="29" spans="2:15" ht="18" customHeight="1" x14ac:dyDescent="0.2">
      <c r="G29" s="574"/>
      <c r="H29" s="575"/>
      <c r="I29" s="575"/>
      <c r="J29" s="575"/>
      <c r="K29" s="575"/>
      <c r="L29" s="575"/>
      <c r="M29" s="575"/>
      <c r="N29" s="575"/>
      <c r="O29" s="575"/>
    </row>
    <row r="30" spans="2:15" ht="18" customHeight="1" x14ac:dyDescent="0.2">
      <c r="G30" s="574"/>
      <c r="H30" s="574"/>
      <c r="I30" s="574"/>
      <c r="J30" s="574"/>
      <c r="K30" s="574"/>
      <c r="L30" s="575"/>
      <c r="M30" s="575"/>
      <c r="N30" s="575"/>
      <c r="O30" s="575"/>
    </row>
    <row r="31" spans="2:15" s="74" customFormat="1" ht="15.75" x14ac:dyDescent="0.25">
      <c r="B31" s="574"/>
      <c r="C31" s="572"/>
      <c r="D31" s="573"/>
      <c r="E31" s="573"/>
      <c r="F31" s="572"/>
    </row>
    <row r="32" spans="2:15" ht="18" customHeight="1" x14ac:dyDescent="0.2">
      <c r="G32" s="574"/>
      <c r="H32" s="574"/>
      <c r="I32" s="574"/>
      <c r="J32" s="574"/>
      <c r="K32" s="574"/>
      <c r="L32" s="575"/>
      <c r="M32" s="575"/>
      <c r="N32" s="575"/>
      <c r="O32" s="575"/>
    </row>
    <row r="33" spans="8:15" ht="18" customHeight="1" x14ac:dyDescent="0.2">
      <c r="H33" s="575"/>
      <c r="I33" s="575"/>
      <c r="J33" s="575"/>
      <c r="K33" s="575"/>
      <c r="L33" s="575"/>
      <c r="M33" s="575"/>
      <c r="N33" s="575"/>
      <c r="O33" s="575"/>
    </row>
    <row r="34" spans="8:15" ht="18.75" customHeight="1" x14ac:dyDescent="0.2">
      <c r="H34" s="575"/>
      <c r="I34" s="575"/>
      <c r="J34" s="575"/>
      <c r="K34" s="575"/>
      <c r="L34" s="575"/>
      <c r="M34" s="575"/>
      <c r="N34" s="575"/>
      <c r="O34" s="575"/>
    </row>
    <row r="35" spans="8:15" ht="18" customHeight="1" x14ac:dyDescent="0.2">
      <c r="H35" s="575"/>
      <c r="I35" s="575"/>
      <c r="J35" s="575"/>
      <c r="K35" s="575"/>
      <c r="L35" s="575"/>
      <c r="M35" s="575"/>
      <c r="N35" s="575"/>
      <c r="O35" s="575"/>
    </row>
    <row r="36" spans="8:15" ht="18" customHeight="1" x14ac:dyDescent="0.2">
      <c r="H36" s="574"/>
      <c r="I36" s="574"/>
      <c r="J36" s="574"/>
      <c r="K36" s="94"/>
      <c r="L36" s="136"/>
      <c r="M36" s="136"/>
      <c r="N36" s="574"/>
      <c r="O36" s="574"/>
    </row>
    <row r="37" spans="8:15" ht="18" customHeight="1" x14ac:dyDescent="0.2">
      <c r="H37" s="574"/>
      <c r="I37" s="574"/>
      <c r="J37" s="574"/>
      <c r="K37" s="137"/>
      <c r="L37" s="136"/>
      <c r="M37" s="136"/>
      <c r="N37" s="574"/>
      <c r="O37" s="574"/>
    </row>
    <row r="38" spans="8:15" ht="18" customHeight="1" x14ac:dyDescent="0.2">
      <c r="H38" s="574"/>
      <c r="I38" s="574"/>
      <c r="J38" s="574"/>
      <c r="K38" s="137"/>
      <c r="L38" s="136"/>
      <c r="M38" s="136"/>
      <c r="N38" s="574"/>
      <c r="O38" s="574"/>
    </row>
    <row r="39" spans="8:15" ht="18" customHeight="1" x14ac:dyDescent="0.2">
      <c r="H39" s="574"/>
      <c r="I39" s="574"/>
      <c r="J39" s="574"/>
      <c r="K39" s="137"/>
      <c r="L39" s="136"/>
      <c r="M39" s="136"/>
      <c r="N39" s="574"/>
      <c r="O39" s="574"/>
    </row>
    <row r="40" spans="8:15" ht="18" customHeight="1" x14ac:dyDescent="0.2">
      <c r="H40" s="574"/>
      <c r="I40" s="574"/>
      <c r="J40" s="574"/>
      <c r="K40" s="94"/>
      <c r="L40" s="136"/>
      <c r="M40" s="136"/>
      <c r="N40" s="574"/>
      <c r="O40" s="574"/>
    </row>
    <row r="41" spans="8:15" hidden="1" x14ac:dyDescent="0.2">
      <c r="H41" s="574"/>
      <c r="I41" s="574"/>
      <c r="J41" s="574"/>
      <c r="K41" s="94"/>
      <c r="L41" s="136"/>
      <c r="M41" s="136"/>
      <c r="N41" s="574"/>
      <c r="O41" s="574"/>
    </row>
    <row r="42" spans="8:15" x14ac:dyDescent="0.2">
      <c r="H42" s="574"/>
      <c r="I42" s="574"/>
      <c r="J42" s="574"/>
      <c r="K42" s="574"/>
      <c r="L42" s="574"/>
      <c r="M42" s="574"/>
      <c r="N42" s="574"/>
      <c r="O42" s="574"/>
    </row>
  </sheetData>
  <mergeCells count="1">
    <mergeCell ref="E2:F2"/>
  </mergeCells>
  <pageMargins left="0.7" right="0.7" top="0.78740157499999996" bottom="0.78740157499999996" header="0.3" footer="0.3"/>
  <pageSetup paperSize="9" scale="75" fitToHeight="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A6535-AEAF-4D3C-9C03-8EB5EE1AC042}">
  <sheetPr>
    <tabColor theme="4"/>
    <pageSetUpPr fitToPage="1"/>
  </sheetPr>
  <dimension ref="B1:E80"/>
  <sheetViews>
    <sheetView showGridLines="0" zoomScaleNormal="100" workbookViewId="0"/>
  </sheetViews>
  <sheetFormatPr baseColWidth="10" defaultColWidth="9" defaultRowHeight="15.75" x14ac:dyDescent="0.25"/>
  <cols>
    <col min="1" max="1" width="3.625" style="4" customWidth="1"/>
    <col min="2" max="2" width="30.625" style="4" customWidth="1"/>
    <col min="3" max="3" width="0.75" style="4" customWidth="1"/>
    <col min="4" max="4" width="15.625" style="5" customWidth="1"/>
    <col min="5" max="5" width="15.625" style="4" customWidth="1"/>
    <col min="6" max="16384" width="9" style="4"/>
  </cols>
  <sheetData>
    <row r="1" spans="2:5" ht="18" customHeight="1" x14ac:dyDescent="0.25">
      <c r="B1" s="260"/>
      <c r="C1" s="260"/>
      <c r="D1" s="261"/>
      <c r="E1" s="260"/>
    </row>
    <row r="2" spans="2:5" s="205" customFormat="1" ht="18" customHeight="1" thickBot="1" x14ac:dyDescent="0.3">
      <c r="B2" s="959"/>
      <c r="C2" s="959"/>
      <c r="D2" s="1036" t="s">
        <v>148</v>
      </c>
      <c r="E2" s="1036"/>
    </row>
    <row r="3" spans="2:5" ht="18" customHeight="1" thickBot="1" x14ac:dyDescent="0.3">
      <c r="B3" s="959"/>
      <c r="C3" s="959"/>
      <c r="D3" s="960"/>
      <c r="E3" s="960"/>
    </row>
    <row r="4" spans="2:5" ht="18" customHeight="1" thickBot="1" x14ac:dyDescent="0.3">
      <c r="B4" s="816" t="s">
        <v>323</v>
      </c>
      <c r="C4" s="959"/>
      <c r="D4" s="521" t="s">
        <v>363</v>
      </c>
      <c r="E4" s="521" t="s">
        <v>469</v>
      </c>
    </row>
    <row r="5" spans="2:5" ht="18" customHeight="1" thickBot="1" x14ac:dyDescent="0.3">
      <c r="B5" s="817" t="s">
        <v>432</v>
      </c>
      <c r="C5" s="959"/>
      <c r="D5" s="521">
        <v>7889</v>
      </c>
      <c r="E5" s="522">
        <f>'E.ON Financial KPIs 22'!$E$16</f>
        <v>8059</v>
      </c>
    </row>
    <row r="6" spans="2:5" ht="36" customHeight="1" x14ac:dyDescent="0.25">
      <c r="B6" s="523" t="s">
        <v>158</v>
      </c>
      <c r="C6" s="959"/>
      <c r="D6" s="524">
        <f>D7-D5</f>
        <v>-3166</v>
      </c>
      <c r="E6" s="524">
        <v>-2862</v>
      </c>
    </row>
    <row r="7" spans="2:5" ht="18" customHeight="1" thickBot="1" x14ac:dyDescent="0.3">
      <c r="B7" s="525" t="s">
        <v>433</v>
      </c>
      <c r="C7" s="959"/>
      <c r="D7" s="521">
        <v>4723</v>
      </c>
      <c r="E7" s="522">
        <f>E5+E6</f>
        <v>5197</v>
      </c>
    </row>
    <row r="8" spans="2:5" ht="18" customHeight="1" x14ac:dyDescent="0.25">
      <c r="B8" s="526" t="s">
        <v>159</v>
      </c>
      <c r="C8" s="959"/>
      <c r="D8" s="524">
        <v>-944</v>
      </c>
      <c r="E8" s="524">
        <v>-890</v>
      </c>
    </row>
    <row r="9" spans="2:5" ht="18" customHeight="1" thickBot="1" x14ac:dyDescent="0.3">
      <c r="B9" s="525" t="s">
        <v>434</v>
      </c>
      <c r="C9" s="959"/>
      <c r="D9" s="522">
        <f>D7+D8</f>
        <v>3779</v>
      </c>
      <c r="E9" s="522">
        <f>E7+E8</f>
        <v>4307</v>
      </c>
    </row>
    <row r="10" spans="2:5" ht="18" customHeight="1" x14ac:dyDescent="0.25">
      <c r="B10" s="527" t="s">
        <v>160</v>
      </c>
      <c r="C10" s="959"/>
      <c r="D10" s="528">
        <v>-879</v>
      </c>
      <c r="E10" s="528">
        <v>-1062</v>
      </c>
    </row>
    <row r="11" spans="2:5" ht="18" customHeight="1" x14ac:dyDescent="0.25">
      <c r="B11" s="597" t="s">
        <v>161</v>
      </c>
      <c r="C11" s="959"/>
      <c r="D11" s="529">
        <f>D10/D9</f>
        <v>-0.23260121725324159</v>
      </c>
      <c r="E11" s="529">
        <f>E10/E9</f>
        <v>-0.24657534246575341</v>
      </c>
    </row>
    <row r="12" spans="2:5" ht="36" customHeight="1" x14ac:dyDescent="0.25">
      <c r="B12" s="596" t="s">
        <v>162</v>
      </c>
      <c r="C12" s="959"/>
      <c r="D12" s="530">
        <f>-396-1</f>
        <v>-397</v>
      </c>
      <c r="E12" s="530">
        <v>-517</v>
      </c>
    </row>
    <row r="13" spans="2:5" ht="18" customHeight="1" thickBot="1" x14ac:dyDescent="0.3">
      <c r="B13" s="525" t="s">
        <v>435</v>
      </c>
      <c r="C13" s="959"/>
      <c r="D13" s="522">
        <f>D9+D10+D12</f>
        <v>2503</v>
      </c>
      <c r="E13" s="522">
        <f>E9+E10+E12</f>
        <v>2728</v>
      </c>
    </row>
    <row r="14" spans="2:5" s="205" customFormat="1" ht="18" customHeight="1" thickBot="1" x14ac:dyDescent="0.3">
      <c r="B14" s="264"/>
      <c r="C14" s="260"/>
      <c r="D14" s="262"/>
      <c r="E14" s="260"/>
    </row>
    <row r="15" spans="2:5" s="205" customFormat="1" ht="18" customHeight="1" x14ac:dyDescent="0.25">
      <c r="B15" s="264"/>
      <c r="C15" s="260"/>
      <c r="D15" s="261"/>
      <c r="E15" s="260"/>
    </row>
    <row r="16" spans="2:5" s="205" customFormat="1" ht="18" customHeight="1" x14ac:dyDescent="0.25">
      <c r="B16" s="264"/>
      <c r="C16" s="260"/>
      <c r="D16" s="261"/>
      <c r="E16" s="260"/>
    </row>
    <row r="17" spans="2:5" s="205" customFormat="1" ht="18" customHeight="1" x14ac:dyDescent="0.25">
      <c r="B17" s="264"/>
      <c r="C17" s="260"/>
      <c r="D17" s="261"/>
      <c r="E17" s="260"/>
    </row>
    <row r="18" spans="2:5" s="205" customFormat="1" ht="18" customHeight="1" x14ac:dyDescent="0.25">
      <c r="B18" s="264"/>
      <c r="C18" s="263"/>
      <c r="D18" s="261"/>
      <c r="E18" s="260"/>
    </row>
    <row r="19" spans="2:5" s="205" customFormat="1" ht="18" customHeight="1" x14ac:dyDescent="0.25">
      <c r="B19" s="264"/>
      <c r="C19" s="263"/>
      <c r="D19" s="261"/>
      <c r="E19" s="260"/>
    </row>
    <row r="20" spans="2:5" s="205" customFormat="1" ht="18" customHeight="1" x14ac:dyDescent="0.25">
      <c r="B20" s="264"/>
      <c r="C20" s="263"/>
      <c r="D20" s="261"/>
      <c r="E20" s="260"/>
    </row>
    <row r="21" spans="2:5" s="205" customFormat="1" ht="18" customHeight="1" x14ac:dyDescent="0.25">
      <c r="B21" s="264"/>
      <c r="C21" s="263"/>
      <c r="D21" s="261"/>
      <c r="E21" s="260"/>
    </row>
    <row r="22" spans="2:5" s="205" customFormat="1" ht="18" customHeight="1" x14ac:dyDescent="0.25">
      <c r="B22" s="264"/>
      <c r="C22" s="263"/>
      <c r="D22" s="261"/>
      <c r="E22" s="260"/>
    </row>
    <row r="23" spans="2:5" s="205" customFormat="1" ht="18" customHeight="1" x14ac:dyDescent="0.25">
      <c r="B23" s="264"/>
      <c r="C23" s="263"/>
      <c r="D23" s="261"/>
      <c r="E23" s="260"/>
    </row>
    <row r="24" spans="2:5" s="205" customFormat="1" ht="18" customHeight="1" x14ac:dyDescent="0.25">
      <c r="B24" s="264"/>
      <c r="C24" s="263"/>
      <c r="D24" s="261"/>
      <c r="E24" s="260"/>
    </row>
    <row r="25" spans="2:5" s="205" customFormat="1" ht="18" customHeight="1" x14ac:dyDescent="0.25">
      <c r="B25" s="264"/>
      <c r="C25" s="263"/>
      <c r="D25" s="261"/>
      <c r="E25" s="260"/>
    </row>
    <row r="26" spans="2:5" s="205" customFormat="1" ht="18" customHeight="1" x14ac:dyDescent="0.25">
      <c r="B26" s="264"/>
      <c r="C26" s="263"/>
      <c r="D26" s="261"/>
      <c r="E26" s="260"/>
    </row>
    <row r="27" spans="2:5" ht="18" customHeight="1" x14ac:dyDescent="0.25">
      <c r="B27" s="260"/>
      <c r="C27" s="260"/>
      <c r="D27" s="265"/>
      <c r="E27" s="258"/>
    </row>
    <row r="28" spans="2:5" ht="18" customHeight="1" x14ac:dyDescent="0.25">
      <c r="B28" s="599" t="s">
        <v>330</v>
      </c>
      <c r="C28" s="260"/>
      <c r="D28" s="261"/>
      <c r="E28" s="260"/>
    </row>
    <row r="29" spans="2:5" ht="18" customHeight="1" x14ac:dyDescent="0.25">
      <c r="B29" s="509"/>
      <c r="C29" s="260"/>
      <c r="D29" s="261"/>
      <c r="E29" s="260"/>
    </row>
    <row r="30" spans="2:5" ht="15.75" customHeight="1" x14ac:dyDescent="0.25"/>
    <row r="31" spans="2:5" ht="15.75" customHeight="1" x14ac:dyDescent="0.25"/>
    <row r="32" spans="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sheetData>
  <mergeCells count="1">
    <mergeCell ref="D2:E2"/>
  </mergeCells>
  <pageMargins left="0.70866141732283472" right="0.70866141732283472" top="0.74803149606299213" bottom="0.74803149606299213" header="0.31496062992125984" footer="0.31496062992125984"/>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F4EA1-45F4-4011-ADDA-C69FC715BFB2}">
  <sheetPr>
    <tabColor theme="6" tint="-0.499984740745262"/>
  </sheetPr>
  <dimension ref="B2:H48"/>
  <sheetViews>
    <sheetView showGridLines="0" tabSelected="1" zoomScaleNormal="100" workbookViewId="0">
      <selection activeCell="D5" sqref="D5"/>
    </sheetView>
  </sheetViews>
  <sheetFormatPr baseColWidth="10" defaultColWidth="11" defaultRowHeight="14.25" x14ac:dyDescent="0.2"/>
  <cols>
    <col min="1" max="1" width="3.625" style="360" customWidth="1"/>
    <col min="2" max="2" width="34.625" style="360" customWidth="1"/>
    <col min="3" max="4" width="13.625" style="360" customWidth="1"/>
    <col min="5" max="6" width="11" style="360"/>
    <col min="7" max="7" width="25.75" style="360" customWidth="1"/>
    <col min="8" max="8" width="11" style="360"/>
    <col min="9" max="9" width="51" style="360" bestFit="1" customWidth="1"/>
    <col min="10" max="11" width="9.5" style="360" customWidth="1"/>
    <col min="12" max="16384" width="11" style="360"/>
  </cols>
  <sheetData>
    <row r="2" spans="2:8" ht="24" thickBot="1" x14ac:dyDescent="0.4">
      <c r="B2" s="534" t="s">
        <v>370</v>
      </c>
      <c r="C2" s="535"/>
      <c r="D2" s="535"/>
      <c r="E2" s="536">
        <v>2021</v>
      </c>
      <c r="F2" s="536">
        <v>2022</v>
      </c>
      <c r="G2" s="536" t="s">
        <v>371</v>
      </c>
    </row>
    <row r="3" spans="2:8" ht="23.65" customHeight="1" thickBot="1" x14ac:dyDescent="0.3">
      <c r="B3" s="990" t="s">
        <v>576</v>
      </c>
      <c r="C3" s="539" t="s">
        <v>372</v>
      </c>
      <c r="D3" s="539" t="s">
        <v>373</v>
      </c>
      <c r="E3" s="531">
        <v>-7</v>
      </c>
      <c r="F3" s="531">
        <v>-26</v>
      </c>
      <c r="G3" s="982" t="s">
        <v>440</v>
      </c>
      <c r="H3" s="4"/>
    </row>
    <row r="4" spans="2:8" ht="23.65" customHeight="1" thickBot="1" x14ac:dyDescent="0.3">
      <c r="B4" s="991"/>
      <c r="C4" s="389" t="s">
        <v>455</v>
      </c>
      <c r="D4" s="389" t="s">
        <v>373</v>
      </c>
      <c r="E4" s="532">
        <v>-19</v>
      </c>
      <c r="F4" s="532">
        <v>-30</v>
      </c>
      <c r="G4" s="983"/>
      <c r="H4" s="4"/>
    </row>
    <row r="5" spans="2:8" ht="23.65" customHeight="1" thickBot="1" x14ac:dyDescent="0.3">
      <c r="B5" s="992"/>
      <c r="C5" s="389" t="s">
        <v>477</v>
      </c>
      <c r="D5" s="389" t="s">
        <v>373</v>
      </c>
      <c r="E5" s="532">
        <v>-14</v>
      </c>
      <c r="F5" s="532">
        <v>-31</v>
      </c>
      <c r="G5" s="532" t="s">
        <v>441</v>
      </c>
      <c r="H5" s="4"/>
    </row>
    <row r="6" spans="2:8" ht="23.65" customHeight="1" thickBot="1" x14ac:dyDescent="0.3">
      <c r="B6" s="540" t="s">
        <v>478</v>
      </c>
      <c r="C6" s="541"/>
      <c r="D6" s="389" t="s">
        <v>373</v>
      </c>
      <c r="E6" s="532">
        <v>98</v>
      </c>
      <c r="F6" s="532">
        <v>97</v>
      </c>
      <c r="G6" s="532" t="s">
        <v>479</v>
      </c>
      <c r="H6" s="4"/>
    </row>
    <row r="7" spans="2:8" ht="23.65" customHeight="1" thickBot="1" x14ac:dyDescent="0.3">
      <c r="B7" s="540" t="s">
        <v>480</v>
      </c>
      <c r="C7" s="541"/>
      <c r="D7" s="389" t="s">
        <v>373</v>
      </c>
      <c r="E7" s="532">
        <v>78</v>
      </c>
      <c r="F7" s="532">
        <v>85</v>
      </c>
      <c r="G7" s="532" t="s">
        <v>240</v>
      </c>
      <c r="H7" s="4"/>
    </row>
    <row r="8" spans="2:8" ht="23.65" customHeight="1" thickBot="1" x14ac:dyDescent="0.3">
      <c r="B8" s="540" t="s">
        <v>481</v>
      </c>
      <c r="C8" s="541"/>
      <c r="D8" s="389" t="s">
        <v>374</v>
      </c>
      <c r="E8" s="532">
        <v>107</v>
      </c>
      <c r="F8" s="532">
        <v>108</v>
      </c>
      <c r="G8" s="542"/>
      <c r="H8" s="4"/>
    </row>
    <row r="9" spans="2:8" ht="23.65" customHeight="1" thickBot="1" x14ac:dyDescent="0.3">
      <c r="B9" s="540" t="s">
        <v>482</v>
      </c>
      <c r="C9" s="541"/>
      <c r="D9" s="389" t="s">
        <v>373</v>
      </c>
      <c r="E9" s="532">
        <v>33</v>
      </c>
      <c r="F9" s="532">
        <v>44</v>
      </c>
      <c r="G9" s="532" t="s">
        <v>240</v>
      </c>
      <c r="H9" s="4"/>
    </row>
    <row r="10" spans="2:8" ht="23.65" customHeight="1" thickBot="1" x14ac:dyDescent="0.3">
      <c r="B10" s="540" t="s">
        <v>483</v>
      </c>
      <c r="C10" s="541"/>
      <c r="D10" s="389" t="s">
        <v>373</v>
      </c>
      <c r="E10" s="532">
        <v>11</v>
      </c>
      <c r="F10" s="532">
        <v>8</v>
      </c>
      <c r="G10" s="532">
        <v>100</v>
      </c>
      <c r="H10" s="4"/>
    </row>
    <row r="11" spans="2:8" ht="23.65" customHeight="1" thickBot="1" x14ac:dyDescent="0.3">
      <c r="B11" s="540" t="s">
        <v>484</v>
      </c>
      <c r="C11" s="541"/>
      <c r="D11" s="389" t="s">
        <v>442</v>
      </c>
      <c r="E11" s="600">
        <v>9.6539999999999999</v>
      </c>
      <c r="F11" s="601">
        <v>12.178000000000001</v>
      </c>
      <c r="G11" s="532" t="s">
        <v>240</v>
      </c>
      <c r="H11" s="4"/>
    </row>
    <row r="12" spans="2:8" ht="23.65" customHeight="1" thickBot="1" x14ac:dyDescent="0.3">
      <c r="B12" s="543" t="s">
        <v>485</v>
      </c>
      <c r="C12" s="544"/>
      <c r="D12" s="545" t="s">
        <v>375</v>
      </c>
      <c r="E12" s="533" t="s">
        <v>486</v>
      </c>
      <c r="F12" s="602">
        <v>20.417000000000002</v>
      </c>
      <c r="G12" s="546" t="s">
        <v>240</v>
      </c>
      <c r="H12" s="4"/>
    </row>
    <row r="16" spans="2:8" x14ac:dyDescent="0.2">
      <c r="B16" s="822" t="s">
        <v>487</v>
      </c>
    </row>
    <row r="17" spans="2:7" x14ac:dyDescent="0.2">
      <c r="B17" s="823" t="s">
        <v>488</v>
      </c>
    </row>
    <row r="18" spans="2:7" x14ac:dyDescent="0.2">
      <c r="B18" s="823" t="s">
        <v>489</v>
      </c>
    </row>
    <row r="19" spans="2:7" x14ac:dyDescent="0.2">
      <c r="B19" s="823" t="s">
        <v>490</v>
      </c>
    </row>
    <row r="20" spans="2:7" x14ac:dyDescent="0.2">
      <c r="B20" s="823" t="s">
        <v>491</v>
      </c>
    </row>
    <row r="25" spans="2:7" ht="24" thickBot="1" x14ac:dyDescent="0.4">
      <c r="B25" s="534" t="s">
        <v>370</v>
      </c>
      <c r="C25" s="535"/>
      <c r="D25" s="535"/>
      <c r="E25" s="536">
        <v>2021</v>
      </c>
      <c r="F25" s="536">
        <v>2022</v>
      </c>
      <c r="G25" s="536" t="s">
        <v>371</v>
      </c>
    </row>
    <row r="26" spans="2:7" ht="23.25" x14ac:dyDescent="0.2">
      <c r="B26" s="547" t="s">
        <v>376</v>
      </c>
      <c r="C26" s="548"/>
      <c r="D26" s="549" t="s">
        <v>373</v>
      </c>
      <c r="E26" s="550">
        <v>21</v>
      </c>
      <c r="F26" s="550">
        <v>23</v>
      </c>
      <c r="G26" s="551" t="s">
        <v>443</v>
      </c>
    </row>
    <row r="27" spans="2:7" ht="24" thickBot="1" x14ac:dyDescent="0.25">
      <c r="B27" s="984" t="s">
        <v>377</v>
      </c>
      <c r="C27" s="375"/>
      <c r="D27" s="376" t="s">
        <v>378</v>
      </c>
      <c r="E27" s="377" t="s">
        <v>379</v>
      </c>
      <c r="F27" s="377" t="s">
        <v>492</v>
      </c>
      <c r="G27" s="378" t="s">
        <v>380</v>
      </c>
    </row>
    <row r="28" spans="2:7" ht="23.25" x14ac:dyDescent="0.2">
      <c r="B28" s="985"/>
      <c r="C28" s="379"/>
      <c r="D28" s="380" t="s">
        <v>378</v>
      </c>
      <c r="E28" s="381" t="s">
        <v>381</v>
      </c>
      <c r="F28" s="381" t="s">
        <v>493</v>
      </c>
      <c r="G28" s="382"/>
    </row>
    <row r="29" spans="2:7" ht="14.25" customHeight="1" x14ac:dyDescent="0.2">
      <c r="B29" s="552" t="s">
        <v>577</v>
      </c>
      <c r="C29" s="966"/>
      <c r="D29" s="986" t="s">
        <v>382</v>
      </c>
      <c r="E29" s="970">
        <v>14.7</v>
      </c>
      <c r="F29" s="970">
        <v>18.2</v>
      </c>
      <c r="G29" s="988"/>
    </row>
    <row r="30" spans="2:7" ht="15.75" customHeight="1" x14ac:dyDescent="0.2">
      <c r="B30" s="553"/>
      <c r="C30" s="975"/>
      <c r="D30" s="987"/>
      <c r="E30" s="979"/>
      <c r="F30" s="979"/>
      <c r="G30" s="989"/>
    </row>
    <row r="31" spans="2:7" ht="23.25" x14ac:dyDescent="0.2">
      <c r="B31" s="554" t="s">
        <v>383</v>
      </c>
      <c r="C31" s="383"/>
      <c r="D31" s="384" t="s">
        <v>34</v>
      </c>
      <c r="E31" s="385">
        <v>12</v>
      </c>
      <c r="F31" s="385">
        <v>18</v>
      </c>
      <c r="G31" s="386" t="s">
        <v>444</v>
      </c>
    </row>
    <row r="32" spans="2:7" ht="24" thickBot="1" x14ac:dyDescent="0.25">
      <c r="B32" s="564" t="s">
        <v>384</v>
      </c>
      <c r="C32" s="387" t="s">
        <v>385</v>
      </c>
      <c r="D32" s="376" t="s">
        <v>386</v>
      </c>
      <c r="E32" s="377">
        <v>22</v>
      </c>
      <c r="F32" s="377">
        <v>24</v>
      </c>
      <c r="G32" s="388"/>
    </row>
    <row r="33" spans="2:7" ht="30.75" thickBot="1" x14ac:dyDescent="0.25">
      <c r="B33" s="537" t="s">
        <v>445</v>
      </c>
      <c r="C33" s="389" t="s">
        <v>387</v>
      </c>
      <c r="D33" s="390" t="s">
        <v>386</v>
      </c>
      <c r="E33" s="391">
        <v>116</v>
      </c>
      <c r="F33" s="391">
        <v>121</v>
      </c>
      <c r="G33" s="392"/>
    </row>
    <row r="34" spans="2:7" ht="24" thickBot="1" x14ac:dyDescent="0.25">
      <c r="B34" s="555"/>
      <c r="C34" s="545" t="s">
        <v>193</v>
      </c>
      <c r="D34" s="556" t="s">
        <v>386</v>
      </c>
      <c r="E34" s="557">
        <v>182</v>
      </c>
      <c r="F34" s="557">
        <v>451</v>
      </c>
      <c r="G34" s="558"/>
    </row>
    <row r="37" spans="2:7" x14ac:dyDescent="0.2">
      <c r="B37" s="824" t="s">
        <v>494</v>
      </c>
    </row>
    <row r="38" spans="2:7" x14ac:dyDescent="0.2">
      <c r="B38" s="825" t="s">
        <v>495</v>
      </c>
    </row>
    <row r="42" spans="2:7" ht="24" thickBot="1" x14ac:dyDescent="0.4">
      <c r="B42" s="534" t="s">
        <v>370</v>
      </c>
      <c r="C42" s="535"/>
      <c r="D42" s="535"/>
      <c r="E42" s="536">
        <v>2021</v>
      </c>
      <c r="F42" s="536">
        <v>2022</v>
      </c>
      <c r="G42" s="536" t="s">
        <v>371</v>
      </c>
    </row>
    <row r="43" spans="2:7" ht="14.1" customHeight="1" x14ac:dyDescent="0.2">
      <c r="B43" s="538" t="s">
        <v>388</v>
      </c>
      <c r="C43" s="974"/>
      <c r="D43" s="976" t="s">
        <v>373</v>
      </c>
      <c r="E43" s="978">
        <v>30</v>
      </c>
      <c r="F43" s="978">
        <v>30</v>
      </c>
      <c r="G43" s="980" t="s">
        <v>390</v>
      </c>
    </row>
    <row r="44" spans="2:7" ht="14.1" customHeight="1" x14ac:dyDescent="0.2">
      <c r="B44" s="565" t="s">
        <v>389</v>
      </c>
      <c r="C44" s="975"/>
      <c r="D44" s="977"/>
      <c r="E44" s="979"/>
      <c r="F44" s="979"/>
      <c r="G44" s="981"/>
    </row>
    <row r="45" spans="2:7" ht="14.25" customHeight="1" x14ac:dyDescent="0.2">
      <c r="B45" s="564" t="s">
        <v>391</v>
      </c>
      <c r="C45" s="966"/>
      <c r="D45" s="968" t="s">
        <v>373</v>
      </c>
      <c r="E45" s="970">
        <v>100</v>
      </c>
      <c r="F45" s="970">
        <v>100</v>
      </c>
      <c r="G45" s="972">
        <v>100</v>
      </c>
    </row>
    <row r="46" spans="2:7" ht="15.75" customHeight="1" x14ac:dyDescent="0.2">
      <c r="B46" s="565" t="s">
        <v>446</v>
      </c>
      <c r="C46" s="975"/>
      <c r="D46" s="977"/>
      <c r="E46" s="979"/>
      <c r="F46" s="979"/>
      <c r="G46" s="981"/>
    </row>
    <row r="47" spans="2:7" ht="14.25" customHeight="1" x14ac:dyDescent="0.2">
      <c r="B47" s="564" t="s">
        <v>392</v>
      </c>
      <c r="C47" s="966"/>
      <c r="D47" s="968" t="s">
        <v>240</v>
      </c>
      <c r="E47" s="970" t="s">
        <v>240</v>
      </c>
      <c r="F47" s="970" t="s">
        <v>496</v>
      </c>
      <c r="G47" s="972" t="s">
        <v>497</v>
      </c>
    </row>
    <row r="48" spans="2:7" ht="14.25" customHeight="1" thickBot="1" x14ac:dyDescent="0.25">
      <c r="B48" s="559" t="s">
        <v>393</v>
      </c>
      <c r="C48" s="967"/>
      <c r="D48" s="969"/>
      <c r="E48" s="971"/>
      <c r="F48" s="971"/>
      <c r="G48" s="973"/>
    </row>
  </sheetData>
  <mergeCells count="23">
    <mergeCell ref="G3:G4"/>
    <mergeCell ref="B27:B28"/>
    <mergeCell ref="C29:C30"/>
    <mergeCell ref="D29:D30"/>
    <mergeCell ref="E29:E30"/>
    <mergeCell ref="F29:F30"/>
    <mergeCell ref="G29:G30"/>
    <mergeCell ref="B3:B5"/>
    <mergeCell ref="C45:C46"/>
    <mergeCell ref="D45:D46"/>
    <mergeCell ref="E45:E46"/>
    <mergeCell ref="F45:F46"/>
    <mergeCell ref="G45:G46"/>
    <mergeCell ref="C43:C44"/>
    <mergeCell ref="D43:D44"/>
    <mergeCell ref="E43:E44"/>
    <mergeCell ref="F43:F44"/>
    <mergeCell ref="G43:G44"/>
    <mergeCell ref="C47:C48"/>
    <mergeCell ref="D47:D48"/>
    <mergeCell ref="E47:E48"/>
    <mergeCell ref="F47:F48"/>
    <mergeCell ref="G47:G48"/>
  </mergeCells>
  <pageMargins left="0.7" right="0.7" top="0.78740157499999996" bottom="0.78740157499999996"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4ABD-61CB-4CB6-9173-13DE4B54E874}">
  <sheetPr>
    <tabColor rgb="FFFF0000"/>
    <pageSetUpPr fitToPage="1"/>
  </sheetPr>
  <dimension ref="B1:K87"/>
  <sheetViews>
    <sheetView showGridLines="0" topLeftCell="A52" zoomScaleNormal="100" workbookViewId="0">
      <selection activeCell="H79" sqref="H79"/>
    </sheetView>
  </sheetViews>
  <sheetFormatPr baseColWidth="10" defaultColWidth="9" defaultRowHeight="18" customHeight="1" x14ac:dyDescent="0.25"/>
  <cols>
    <col min="1" max="1" width="3.625" style="205" customWidth="1"/>
    <col min="2" max="2" width="30.625" style="575" customWidth="1"/>
    <col min="3" max="3" width="0.75" style="575" customWidth="1"/>
    <col min="4" max="5" width="15.625" style="575" customWidth="1"/>
    <col min="6" max="16384" width="9" style="205"/>
  </cols>
  <sheetData>
    <row r="1" spans="2:11" ht="18" customHeight="1" x14ac:dyDescent="0.25">
      <c r="B1" s="259"/>
      <c r="C1" s="259"/>
      <c r="D1" s="275"/>
      <c r="E1" s="259"/>
    </row>
    <row r="2" spans="2:11" ht="18" customHeight="1" x14ac:dyDescent="0.25">
      <c r="B2" s="470"/>
      <c r="C2" s="470"/>
      <c r="D2" s="1039" t="s">
        <v>350</v>
      </c>
      <c r="E2" s="1039"/>
      <c r="F2" s="74"/>
    </row>
    <row r="3" spans="2:11" ht="18" customHeight="1" thickBot="1" x14ac:dyDescent="0.3">
      <c r="B3" s="471" t="s">
        <v>323</v>
      </c>
      <c r="C3" s="470"/>
      <c r="D3" s="472" t="s">
        <v>470</v>
      </c>
      <c r="E3" s="472" t="s">
        <v>469</v>
      </c>
      <c r="F3" s="74"/>
    </row>
    <row r="4" spans="2:11" ht="18" customHeight="1" x14ac:dyDescent="0.25">
      <c r="B4" s="474" t="s">
        <v>149</v>
      </c>
      <c r="C4" s="474"/>
      <c r="D4" s="475">
        <f>D5+D6+D7</f>
        <v>4988</v>
      </c>
      <c r="E4" s="475">
        <f>E5+E6+E7</f>
        <v>5459</v>
      </c>
      <c r="F4" s="74"/>
    </row>
    <row r="5" spans="2:11" ht="18" customHeight="1" x14ac:dyDescent="0.25">
      <c r="B5" s="476" t="s">
        <v>0</v>
      </c>
      <c r="C5" s="477"/>
      <c r="D5" s="475">
        <v>3458</v>
      </c>
      <c r="E5" s="475">
        <v>4153</v>
      </c>
      <c r="F5" s="74"/>
    </row>
    <row r="6" spans="2:11" s="575" customFormat="1" ht="18" customHeight="1" x14ac:dyDescent="0.2">
      <c r="B6" s="476" t="s">
        <v>5</v>
      </c>
      <c r="C6" s="477"/>
      <c r="D6" s="475">
        <v>507</v>
      </c>
      <c r="E6" s="475">
        <v>452</v>
      </c>
      <c r="F6" s="566"/>
    </row>
    <row r="7" spans="2:11" s="575" customFormat="1" ht="18" customHeight="1" x14ac:dyDescent="0.2">
      <c r="B7" s="476" t="s">
        <v>163</v>
      </c>
      <c r="C7" s="477"/>
      <c r="D7" s="473">
        <v>1023</v>
      </c>
      <c r="E7" s="473">
        <v>854</v>
      </c>
      <c r="F7" s="566"/>
    </row>
    <row r="8" spans="2:11" s="575" customFormat="1" ht="18" customHeight="1" x14ac:dyDescent="0.2">
      <c r="B8" s="478" t="s">
        <v>150</v>
      </c>
      <c r="C8" s="474"/>
      <c r="D8" s="475">
        <f>D9+D10+D11+D12</f>
        <v>1493</v>
      </c>
      <c r="E8" s="475">
        <f>E9+E10+E11+E12</f>
        <v>1686</v>
      </c>
      <c r="F8" s="809"/>
    </row>
    <row r="9" spans="2:11" ht="18" customHeight="1" x14ac:dyDescent="0.25">
      <c r="B9" s="924" t="s">
        <v>0</v>
      </c>
      <c r="C9" s="477"/>
      <c r="D9" s="475">
        <v>694</v>
      </c>
      <c r="E9" s="475">
        <v>760</v>
      </c>
      <c r="F9" s="809"/>
      <c r="G9" s="575"/>
      <c r="H9" s="575"/>
      <c r="I9" s="575"/>
      <c r="J9" s="575"/>
      <c r="K9" s="575"/>
    </row>
    <row r="10" spans="2:11" s="575" customFormat="1" ht="18" customHeight="1" x14ac:dyDescent="0.2">
      <c r="B10" s="924" t="s">
        <v>3</v>
      </c>
      <c r="C10" s="477"/>
      <c r="D10" s="475">
        <v>261</v>
      </c>
      <c r="E10" s="475">
        <v>208</v>
      </c>
      <c r="F10" s="809"/>
    </row>
    <row r="11" spans="2:11" s="575" customFormat="1" ht="18" customHeight="1" x14ac:dyDescent="0.2">
      <c r="B11" s="924" t="s">
        <v>473</v>
      </c>
      <c r="C11" s="477"/>
      <c r="D11" s="475">
        <v>152</v>
      </c>
      <c r="E11" s="475">
        <v>324</v>
      </c>
      <c r="F11" s="809"/>
    </row>
    <row r="12" spans="2:11" s="575" customFormat="1" ht="18" customHeight="1" x14ac:dyDescent="0.2">
      <c r="B12" s="924" t="s">
        <v>574</v>
      </c>
      <c r="C12" s="477"/>
      <c r="D12" s="475">
        <v>386</v>
      </c>
      <c r="E12" s="475">
        <v>394</v>
      </c>
      <c r="F12" s="566"/>
    </row>
    <row r="13" spans="2:11" s="575" customFormat="1" ht="18" customHeight="1" x14ac:dyDescent="0.2">
      <c r="B13" s="476" t="s">
        <v>407</v>
      </c>
      <c r="C13" s="477"/>
      <c r="D13" s="475">
        <v>479</v>
      </c>
      <c r="E13" s="475">
        <v>568</v>
      </c>
      <c r="F13" s="921"/>
    </row>
    <row r="14" spans="2:11" ht="18" customHeight="1" x14ac:dyDescent="0.25">
      <c r="B14" s="478" t="s">
        <v>326</v>
      </c>
      <c r="C14" s="474"/>
      <c r="D14" s="475">
        <f>-213+4</f>
        <v>-209</v>
      </c>
      <c r="E14" s="475">
        <f>-165-5</f>
        <v>-170</v>
      </c>
      <c r="F14" s="74"/>
    </row>
    <row r="15" spans="2:11" s="575" customFormat="1" ht="18" customHeight="1" x14ac:dyDescent="0.2">
      <c r="B15" s="478" t="s">
        <v>165</v>
      </c>
      <c r="C15" s="474"/>
      <c r="D15" s="475">
        <f>1563+54</f>
        <v>1617</v>
      </c>
      <c r="E15" s="475">
        <f>922+162</f>
        <v>1084</v>
      </c>
      <c r="F15" s="566"/>
    </row>
    <row r="16" spans="2:11" s="575" customFormat="1" ht="18" customHeight="1" thickBot="1" x14ac:dyDescent="0.25">
      <c r="B16" s="479" t="s">
        <v>1</v>
      </c>
      <c r="C16" s="480"/>
      <c r="D16" s="481">
        <f>D4+D8+D14+D15</f>
        <v>7889</v>
      </c>
      <c r="E16" s="481">
        <f>E4+E8+E14+E15</f>
        <v>8059</v>
      </c>
      <c r="F16" s="566"/>
    </row>
    <row r="17" spans="2:6" ht="18" customHeight="1" x14ac:dyDescent="0.25">
      <c r="B17" s="482"/>
      <c r="C17" s="482"/>
      <c r="D17" s="483"/>
      <c r="E17" s="483"/>
      <c r="F17" s="74"/>
    </row>
    <row r="18" spans="2:6" ht="18" customHeight="1" x14ac:dyDescent="0.25">
      <c r="B18" s="470"/>
      <c r="C18" s="470"/>
      <c r="D18" s="1039" t="s">
        <v>351</v>
      </c>
      <c r="E18" s="1039"/>
      <c r="F18" s="74"/>
    </row>
    <row r="19" spans="2:6" ht="18" customHeight="1" thickBot="1" x14ac:dyDescent="0.3">
      <c r="B19" s="471" t="s">
        <v>323</v>
      </c>
      <c r="C19" s="470"/>
      <c r="D19" s="472" t="s">
        <v>470</v>
      </c>
      <c r="E19" s="472" t="s">
        <v>469</v>
      </c>
      <c r="F19" s="74"/>
    </row>
    <row r="20" spans="2:6" ht="18" customHeight="1" x14ac:dyDescent="0.25">
      <c r="B20" s="474" t="s">
        <v>149</v>
      </c>
      <c r="C20" s="474"/>
      <c r="D20" s="473">
        <f>D21+D22+D23</f>
        <v>2970</v>
      </c>
      <c r="E20" s="473">
        <f>E21+E22+E23</f>
        <v>3409</v>
      </c>
      <c r="F20" s="74"/>
    </row>
    <row r="21" spans="2:6" ht="18" customHeight="1" x14ac:dyDescent="0.25">
      <c r="B21" s="476" t="s">
        <v>0</v>
      </c>
      <c r="C21" s="477"/>
      <c r="D21" s="475">
        <v>1961</v>
      </c>
      <c r="E21" s="475">
        <v>2587</v>
      </c>
      <c r="F21" s="74"/>
    </row>
    <row r="22" spans="2:6" ht="18" customHeight="1" x14ac:dyDescent="0.25">
      <c r="B22" s="595" t="s">
        <v>5</v>
      </c>
      <c r="C22" s="594"/>
      <c r="D22" s="587">
        <v>337</v>
      </c>
      <c r="E22" s="587">
        <v>272</v>
      </c>
      <c r="F22" s="74"/>
    </row>
    <row r="23" spans="2:6" ht="18" customHeight="1" x14ac:dyDescent="0.25">
      <c r="B23" s="595" t="s">
        <v>163</v>
      </c>
      <c r="C23" s="594"/>
      <c r="D23" s="587">
        <v>672</v>
      </c>
      <c r="E23" s="587">
        <v>550</v>
      </c>
      <c r="F23" s="74"/>
    </row>
    <row r="24" spans="2:6" ht="18" customHeight="1" x14ac:dyDescent="0.25">
      <c r="B24" s="593" t="s">
        <v>150</v>
      </c>
      <c r="C24" s="592"/>
      <c r="D24" s="588">
        <f>D25+D26+D27+D28</f>
        <v>927</v>
      </c>
      <c r="E24" s="588">
        <f>E25+E26+E27+E28</f>
        <v>1095</v>
      </c>
      <c r="F24" s="74"/>
    </row>
    <row r="25" spans="2:6" ht="18" customHeight="1" x14ac:dyDescent="0.25">
      <c r="B25" s="924" t="s">
        <v>0</v>
      </c>
      <c r="C25" s="594"/>
      <c r="D25" s="587">
        <f>525+7</f>
        <v>532</v>
      </c>
      <c r="E25" s="587">
        <v>564</v>
      </c>
      <c r="F25" s="74"/>
    </row>
    <row r="26" spans="2:6" s="575" customFormat="1" ht="18" customHeight="1" x14ac:dyDescent="0.25">
      <c r="B26" s="924" t="s">
        <v>3</v>
      </c>
      <c r="C26" s="594"/>
      <c r="D26" s="587">
        <v>121</v>
      </c>
      <c r="E26" s="587">
        <v>72</v>
      </c>
      <c r="F26" s="74"/>
    </row>
    <row r="27" spans="2:6" s="575" customFormat="1" ht="18" customHeight="1" x14ac:dyDescent="0.25">
      <c r="B27" s="924" t="s">
        <v>473</v>
      </c>
      <c r="C27" s="594"/>
      <c r="D27" s="587">
        <v>90</v>
      </c>
      <c r="E27" s="587">
        <v>258</v>
      </c>
      <c r="F27" s="74"/>
    </row>
    <row r="28" spans="2:6" s="575" customFormat="1" ht="18" customHeight="1" x14ac:dyDescent="0.25">
      <c r="B28" s="924" t="s">
        <v>574</v>
      </c>
      <c r="C28" s="594"/>
      <c r="D28" s="587">
        <f>190-6</f>
        <v>184</v>
      </c>
      <c r="E28" s="587">
        <v>201</v>
      </c>
      <c r="F28" s="74"/>
    </row>
    <row r="29" spans="2:6" s="575" customFormat="1" ht="18" customHeight="1" x14ac:dyDescent="0.25">
      <c r="B29" s="476" t="s">
        <v>407</v>
      </c>
      <c r="C29" s="477"/>
      <c r="D29" s="475">
        <v>237</v>
      </c>
      <c r="E29" s="475">
        <v>225</v>
      </c>
      <c r="F29" s="74"/>
    </row>
    <row r="30" spans="2:6" ht="18" customHeight="1" x14ac:dyDescent="0.25">
      <c r="B30" s="593" t="s">
        <v>326</v>
      </c>
      <c r="C30" s="592"/>
      <c r="D30" s="587">
        <f>-321+3</f>
        <v>-318</v>
      </c>
      <c r="E30" s="587">
        <f>-266-5</f>
        <v>-271</v>
      </c>
      <c r="F30" s="74"/>
    </row>
    <row r="31" spans="2:6" s="575" customFormat="1" ht="18" customHeight="1" x14ac:dyDescent="0.2">
      <c r="B31" s="593" t="s">
        <v>165</v>
      </c>
      <c r="C31" s="592"/>
      <c r="D31" s="587">
        <f>1090+54</f>
        <v>1144</v>
      </c>
      <c r="E31" s="587">
        <v>964</v>
      </c>
      <c r="F31" s="566"/>
    </row>
    <row r="32" spans="2:6" s="575" customFormat="1" ht="18" customHeight="1" thickBot="1" x14ac:dyDescent="0.25">
      <c r="B32" s="591" t="s">
        <v>1</v>
      </c>
      <c r="C32" s="590"/>
      <c r="D32" s="589">
        <f>D20+D24+D30+D31</f>
        <v>4723</v>
      </c>
      <c r="E32" s="589">
        <f>E20+E24+E30+E31</f>
        <v>5197</v>
      </c>
      <c r="F32" s="566"/>
    </row>
    <row r="33" spans="2:6" s="575" customFormat="1" ht="18" customHeight="1" x14ac:dyDescent="0.2">
      <c r="B33" s="482"/>
      <c r="C33" s="482"/>
      <c r="D33" s="483"/>
      <c r="E33" s="483"/>
      <c r="F33" s="566"/>
    </row>
    <row r="34" spans="2:6" ht="18" customHeight="1" x14ac:dyDescent="0.25">
      <c r="B34" s="470"/>
      <c r="C34" s="470"/>
      <c r="D34" s="1039" t="s">
        <v>296</v>
      </c>
      <c r="E34" s="1041"/>
      <c r="F34" s="74"/>
    </row>
    <row r="35" spans="2:6" s="575" customFormat="1" ht="18" customHeight="1" thickBot="1" x14ac:dyDescent="0.25">
      <c r="B35" s="471" t="s">
        <v>323</v>
      </c>
      <c r="C35" s="470"/>
      <c r="D35" s="472" t="s">
        <v>470</v>
      </c>
      <c r="E35" s="472" t="s">
        <v>469</v>
      </c>
      <c r="F35" s="566"/>
    </row>
    <row r="36" spans="2:6" ht="18" customHeight="1" x14ac:dyDescent="0.25">
      <c r="B36" s="474" t="s">
        <v>149</v>
      </c>
      <c r="C36" s="474"/>
      <c r="D36" s="473">
        <f>D37+D38+D39</f>
        <v>4689</v>
      </c>
      <c r="E36" s="473">
        <f>E37+E38+E39</f>
        <v>7020</v>
      </c>
      <c r="F36" s="74"/>
    </row>
    <row r="37" spans="2:6" ht="18" customHeight="1" x14ac:dyDescent="0.25">
      <c r="B37" s="476" t="s">
        <v>0</v>
      </c>
      <c r="C37" s="477"/>
      <c r="D37" s="475">
        <v>3020</v>
      </c>
      <c r="E37" s="475">
        <v>5557</v>
      </c>
      <c r="F37" s="74"/>
    </row>
    <row r="38" spans="2:6" ht="18" customHeight="1" x14ac:dyDescent="0.25">
      <c r="B38" s="476" t="s">
        <v>5</v>
      </c>
      <c r="C38" s="477"/>
      <c r="D38" s="587">
        <v>602</v>
      </c>
      <c r="E38" s="587">
        <v>536</v>
      </c>
      <c r="F38" s="74"/>
    </row>
    <row r="39" spans="2:6" ht="18" customHeight="1" x14ac:dyDescent="0.25">
      <c r="B39" s="476" t="s">
        <v>163</v>
      </c>
      <c r="C39" s="477"/>
      <c r="D39" s="587">
        <v>1067</v>
      </c>
      <c r="E39" s="587">
        <v>927</v>
      </c>
      <c r="F39" s="74"/>
    </row>
    <row r="40" spans="2:6" ht="18" customHeight="1" x14ac:dyDescent="0.25">
      <c r="B40" s="478" t="s">
        <v>150</v>
      </c>
      <c r="C40" s="474"/>
      <c r="D40" s="588">
        <f>D41+D42+D43+D44</f>
        <v>516</v>
      </c>
      <c r="E40" s="588">
        <f>E41+E42+E43+E44</f>
        <v>2425</v>
      </c>
      <c r="F40" s="74"/>
    </row>
    <row r="41" spans="2:6" ht="18" customHeight="1" x14ac:dyDescent="0.25">
      <c r="B41" s="924" t="s">
        <v>0</v>
      </c>
      <c r="C41" s="477"/>
      <c r="D41" s="587">
        <f>551+61</f>
        <v>612</v>
      </c>
      <c r="E41" s="587">
        <v>1198</v>
      </c>
      <c r="F41" s="74"/>
    </row>
    <row r="42" spans="2:6" ht="18" customHeight="1" x14ac:dyDescent="0.25">
      <c r="B42" s="924" t="s">
        <v>3</v>
      </c>
      <c r="C42" s="477"/>
      <c r="D42" s="587">
        <v>-274</v>
      </c>
      <c r="E42" s="587">
        <v>989</v>
      </c>
      <c r="F42" s="74"/>
    </row>
    <row r="43" spans="2:6" ht="18" customHeight="1" x14ac:dyDescent="0.25">
      <c r="B43" s="924" t="s">
        <v>473</v>
      </c>
      <c r="C43" s="477"/>
      <c r="D43" s="587">
        <v>125</v>
      </c>
      <c r="E43" s="587">
        <v>354</v>
      </c>
      <c r="F43" s="74"/>
    </row>
    <row r="44" spans="2:6" ht="18" customHeight="1" x14ac:dyDescent="0.25">
      <c r="B44" s="924" t="s">
        <v>574</v>
      </c>
      <c r="C44" s="477"/>
      <c r="D44" s="587">
        <f>115-62</f>
        <v>53</v>
      </c>
      <c r="E44" s="587">
        <v>-116</v>
      </c>
      <c r="F44" s="74"/>
    </row>
    <row r="45" spans="2:6" ht="18" customHeight="1" x14ac:dyDescent="0.25">
      <c r="B45" s="476" t="s">
        <v>407</v>
      </c>
      <c r="C45" s="477"/>
      <c r="D45" s="475" t="s">
        <v>575</v>
      </c>
      <c r="E45" s="475" t="s">
        <v>575</v>
      </c>
      <c r="F45" s="74"/>
    </row>
    <row r="46" spans="2:6" ht="18" customHeight="1" x14ac:dyDescent="0.25">
      <c r="B46" s="478" t="s">
        <v>326</v>
      </c>
      <c r="C46" s="474"/>
      <c r="D46" s="587">
        <f>-605-3</f>
        <v>-608</v>
      </c>
      <c r="E46" s="587">
        <f>1801-1</f>
        <v>1800</v>
      </c>
      <c r="F46" s="74"/>
    </row>
    <row r="47" spans="2:6" s="575" customFormat="1" ht="18" customHeight="1" x14ac:dyDescent="0.2">
      <c r="B47" s="478" t="s">
        <v>165</v>
      </c>
      <c r="C47" s="474"/>
      <c r="D47" s="587">
        <f>1010+32</f>
        <v>1042</v>
      </c>
      <c r="E47" s="587">
        <v>266</v>
      </c>
      <c r="F47" s="566"/>
    </row>
    <row r="48" spans="2:6" s="575" customFormat="1" ht="18" customHeight="1" thickBot="1" x14ac:dyDescent="0.25">
      <c r="B48" s="479" t="s">
        <v>1</v>
      </c>
      <c r="C48" s="480"/>
      <c r="D48" s="481">
        <f>D36+D40+D46+D47</f>
        <v>5639</v>
      </c>
      <c r="E48" s="481">
        <f>E36+E40+E46+E47</f>
        <v>11511</v>
      </c>
      <c r="F48" s="566"/>
    </row>
    <row r="49" spans="2:6" s="575" customFormat="1" ht="18" customHeight="1" x14ac:dyDescent="0.2">
      <c r="B49" s="482"/>
      <c r="C49" s="482"/>
      <c r="D49" s="483"/>
      <c r="E49" s="483"/>
      <c r="F49" s="566"/>
    </row>
    <row r="50" spans="2:6" ht="18" customHeight="1" x14ac:dyDescent="0.25">
      <c r="B50" s="470"/>
      <c r="C50" s="470"/>
      <c r="D50" s="1039" t="s">
        <v>297</v>
      </c>
      <c r="E50" s="1041"/>
      <c r="F50" s="74"/>
    </row>
    <row r="51" spans="2:6" s="575" customFormat="1" ht="18" customHeight="1" thickBot="1" x14ac:dyDescent="0.25">
      <c r="B51" s="471" t="s">
        <v>323</v>
      </c>
      <c r="C51" s="470"/>
      <c r="D51" s="472" t="s">
        <v>470</v>
      </c>
      <c r="E51" s="472" t="s">
        <v>469</v>
      </c>
      <c r="F51" s="566"/>
    </row>
    <row r="52" spans="2:6" s="575" customFormat="1" ht="18" customHeight="1" x14ac:dyDescent="0.2">
      <c r="B52" s="474" t="s">
        <v>149</v>
      </c>
      <c r="C52" s="474"/>
      <c r="D52" s="473">
        <f>D53+D54+D55</f>
        <v>3520</v>
      </c>
      <c r="E52" s="473">
        <f>E53+E54+E55</f>
        <v>3845</v>
      </c>
      <c r="F52" s="566"/>
    </row>
    <row r="53" spans="2:6" ht="18" customHeight="1" x14ac:dyDescent="0.25">
      <c r="B53" s="476" t="s">
        <v>0</v>
      </c>
      <c r="C53" s="477"/>
      <c r="D53" s="475">
        <v>2396</v>
      </c>
      <c r="E53" s="475">
        <v>2763</v>
      </c>
      <c r="F53" s="74"/>
    </row>
    <row r="54" spans="2:6" s="575" customFormat="1" ht="18" customHeight="1" x14ac:dyDescent="0.2">
      <c r="B54" s="476" t="s">
        <v>5</v>
      </c>
      <c r="C54" s="477"/>
      <c r="D54" s="475">
        <v>407</v>
      </c>
      <c r="E54" s="475">
        <v>411</v>
      </c>
      <c r="F54" s="566"/>
    </row>
    <row r="55" spans="2:6" s="575" customFormat="1" ht="18" customHeight="1" x14ac:dyDescent="0.2">
      <c r="B55" s="476" t="s">
        <v>163</v>
      </c>
      <c r="C55" s="477"/>
      <c r="D55" s="475">
        <v>717</v>
      </c>
      <c r="E55" s="475">
        <v>671</v>
      </c>
      <c r="F55" s="566"/>
    </row>
    <row r="56" spans="2:6" ht="18" customHeight="1" x14ac:dyDescent="0.25">
      <c r="B56" s="478" t="s">
        <v>150</v>
      </c>
      <c r="C56" s="474"/>
      <c r="D56" s="473">
        <f>D57+D58+D59+D60</f>
        <v>710</v>
      </c>
      <c r="E56" s="473">
        <f>E57+E58+E59+E60</f>
        <v>831</v>
      </c>
      <c r="F56" s="74"/>
    </row>
    <row r="57" spans="2:6" ht="18" customHeight="1" x14ac:dyDescent="0.25">
      <c r="B57" s="924" t="s">
        <v>0</v>
      </c>
      <c r="C57" s="477"/>
      <c r="D57" s="587">
        <f>236+117</f>
        <v>353</v>
      </c>
      <c r="E57" s="475">
        <v>358</v>
      </c>
      <c r="F57" s="74"/>
    </row>
    <row r="58" spans="2:6" ht="18" customHeight="1" x14ac:dyDescent="0.25">
      <c r="B58" s="924" t="s">
        <v>3</v>
      </c>
      <c r="C58" s="477"/>
      <c r="D58" s="587">
        <v>103</v>
      </c>
      <c r="E58" s="475">
        <v>127</v>
      </c>
      <c r="F58" s="74"/>
    </row>
    <row r="59" spans="2:6" ht="18" customHeight="1" x14ac:dyDescent="0.25">
      <c r="B59" s="924" t="s">
        <v>473</v>
      </c>
      <c r="C59" s="477"/>
      <c r="D59" s="587">
        <v>47</v>
      </c>
      <c r="E59" s="475">
        <v>41</v>
      </c>
      <c r="F59" s="74"/>
    </row>
    <row r="60" spans="2:6" ht="18" customHeight="1" x14ac:dyDescent="0.25">
      <c r="B60" s="924" t="s">
        <v>574</v>
      </c>
      <c r="C60" s="477"/>
      <c r="D60" s="587">
        <f>324-117</f>
        <v>207</v>
      </c>
      <c r="E60" s="475">
        <v>305</v>
      </c>
      <c r="F60" s="74"/>
    </row>
    <row r="61" spans="2:6" ht="18" customHeight="1" x14ac:dyDescent="0.25">
      <c r="B61" s="476" t="s">
        <v>407</v>
      </c>
      <c r="C61" s="477"/>
      <c r="D61" s="587">
        <v>409</v>
      </c>
      <c r="E61" s="475">
        <v>523</v>
      </c>
      <c r="F61" s="74"/>
    </row>
    <row r="62" spans="2:6" ht="18" customHeight="1" x14ac:dyDescent="0.25">
      <c r="B62" s="478" t="s">
        <v>326</v>
      </c>
      <c r="C62" s="474"/>
      <c r="D62" s="475">
        <f>238-4</f>
        <v>234</v>
      </c>
      <c r="E62" s="475">
        <f>69+1</f>
        <v>70</v>
      </c>
      <c r="F62" s="74"/>
    </row>
    <row r="63" spans="2:6" ht="18" customHeight="1" x14ac:dyDescent="0.25">
      <c r="B63" s="478" t="s">
        <v>166</v>
      </c>
      <c r="C63" s="474"/>
      <c r="D63" s="475">
        <v>298</v>
      </c>
      <c r="E63" s="475">
        <v>7</v>
      </c>
      <c r="F63" s="74"/>
    </row>
    <row r="64" spans="2:6" ht="18" customHeight="1" thickBot="1" x14ac:dyDescent="0.3">
      <c r="B64" s="479" t="s">
        <v>1</v>
      </c>
      <c r="C64" s="480"/>
      <c r="D64" s="481">
        <f>D52+D56+D62+D63</f>
        <v>4762</v>
      </c>
      <c r="E64" s="481">
        <f>E52+E56+E62+E63</f>
        <v>4753</v>
      </c>
      <c r="F64" s="74"/>
    </row>
    <row r="65" spans="2:6" ht="18" customHeight="1" x14ac:dyDescent="0.25">
      <c r="B65" s="482"/>
      <c r="C65" s="482"/>
      <c r="D65" s="483"/>
      <c r="E65" s="483"/>
      <c r="F65" s="74"/>
    </row>
    <row r="66" spans="2:6" ht="18" customHeight="1" x14ac:dyDescent="0.25">
      <c r="B66" s="1039" t="s">
        <v>471</v>
      </c>
      <c r="C66" s="1040"/>
      <c r="D66" s="1040"/>
      <c r="E66" s="482"/>
      <c r="F66" s="74"/>
    </row>
    <row r="67" spans="2:6" s="575" customFormat="1" ht="18" customHeight="1" thickBot="1" x14ac:dyDescent="0.25">
      <c r="B67" s="471" t="s">
        <v>323</v>
      </c>
      <c r="C67" s="470"/>
      <c r="D67" s="472" t="s">
        <v>470</v>
      </c>
      <c r="E67" s="472" t="s">
        <v>469</v>
      </c>
      <c r="F67" s="566"/>
    </row>
    <row r="68" spans="2:6" s="575" customFormat="1" ht="18" customHeight="1" x14ac:dyDescent="0.2">
      <c r="B68" s="474" t="s">
        <v>149</v>
      </c>
      <c r="C68" s="474"/>
      <c r="D68" s="473">
        <f>D69+D70+D71</f>
        <v>428</v>
      </c>
      <c r="E68" s="473">
        <f>E69+E70+E71</f>
        <v>384</v>
      </c>
      <c r="F68" s="566"/>
    </row>
    <row r="69" spans="2:6" ht="18" customHeight="1" x14ac:dyDescent="0.25">
      <c r="B69" s="476" t="s">
        <v>0</v>
      </c>
      <c r="C69" s="477"/>
      <c r="D69" s="475">
        <v>277</v>
      </c>
      <c r="E69" s="475">
        <v>247</v>
      </c>
      <c r="F69" s="74"/>
    </row>
    <row r="70" spans="2:6" s="575" customFormat="1" ht="18" customHeight="1" x14ac:dyDescent="0.2">
      <c r="B70" s="476" t="s">
        <v>5</v>
      </c>
      <c r="C70" s="477"/>
      <c r="D70" s="475">
        <v>0</v>
      </c>
      <c r="E70" s="475">
        <v>0</v>
      </c>
      <c r="F70" s="566"/>
    </row>
    <row r="71" spans="2:6" s="575" customFormat="1" ht="18" customHeight="1" x14ac:dyDescent="0.2">
      <c r="B71" s="476" t="s">
        <v>163</v>
      </c>
      <c r="C71" s="477"/>
      <c r="D71" s="475">
        <v>151</v>
      </c>
      <c r="E71" s="475">
        <v>137</v>
      </c>
      <c r="F71" s="566"/>
    </row>
    <row r="72" spans="2:6" s="575" customFormat="1" ht="18" customHeight="1" x14ac:dyDescent="0.2">
      <c r="B72" s="478" t="s">
        <v>150</v>
      </c>
      <c r="C72" s="474"/>
      <c r="D72" s="473">
        <f>D73+D74+D75+D76</f>
        <v>19</v>
      </c>
      <c r="E72" s="473">
        <f>E73+E74+E75+E76</f>
        <v>19</v>
      </c>
      <c r="F72" s="566"/>
    </row>
    <row r="73" spans="2:6" ht="18" customHeight="1" x14ac:dyDescent="0.25">
      <c r="B73" s="924" t="s">
        <v>0</v>
      </c>
      <c r="C73" s="474"/>
      <c r="D73" s="475">
        <v>4</v>
      </c>
      <c r="E73" s="475">
        <v>5</v>
      </c>
      <c r="F73" s="74"/>
    </row>
    <row r="74" spans="2:6" ht="18" customHeight="1" x14ac:dyDescent="0.25">
      <c r="B74" s="924" t="s">
        <v>3</v>
      </c>
      <c r="C74" s="477"/>
      <c r="D74" s="475">
        <v>0</v>
      </c>
      <c r="E74" s="475">
        <v>0</v>
      </c>
      <c r="F74" s="74"/>
    </row>
    <row r="75" spans="2:6" ht="18" customHeight="1" x14ac:dyDescent="0.25">
      <c r="B75" s="924" t="s">
        <v>473</v>
      </c>
      <c r="C75" s="477"/>
      <c r="D75" s="475">
        <v>7</v>
      </c>
      <c r="E75" s="475">
        <v>9</v>
      </c>
      <c r="F75" s="74"/>
    </row>
    <row r="76" spans="2:6" ht="18" customHeight="1" x14ac:dyDescent="0.25">
      <c r="B76" s="924" t="s">
        <v>574</v>
      </c>
      <c r="C76" s="477"/>
      <c r="D76" s="475">
        <f>7+1</f>
        <v>8</v>
      </c>
      <c r="E76" s="475">
        <v>5</v>
      </c>
      <c r="F76" s="74"/>
    </row>
    <row r="77" spans="2:6" ht="18" customHeight="1" x14ac:dyDescent="0.25">
      <c r="B77" s="476" t="s">
        <v>407</v>
      </c>
      <c r="C77" s="477"/>
      <c r="D77" s="475" t="s">
        <v>575</v>
      </c>
      <c r="E77" s="475" t="s">
        <v>575</v>
      </c>
      <c r="F77" s="74"/>
    </row>
    <row r="78" spans="2:6" ht="18" customHeight="1" x14ac:dyDescent="0.25">
      <c r="B78" s="478" t="s">
        <v>326</v>
      </c>
      <c r="C78" s="474"/>
      <c r="D78" s="587">
        <v>0</v>
      </c>
      <c r="E78" s="587">
        <v>0</v>
      </c>
      <c r="F78" s="74"/>
    </row>
    <row r="79" spans="2:6" ht="18" customHeight="1" x14ac:dyDescent="0.25">
      <c r="B79" s="478" t="s">
        <v>164</v>
      </c>
      <c r="C79" s="474"/>
      <c r="D79" s="587">
        <v>-1</v>
      </c>
      <c r="E79" s="587">
        <v>-1</v>
      </c>
      <c r="F79" s="74"/>
    </row>
    <row r="80" spans="2:6" ht="18" customHeight="1" x14ac:dyDescent="0.25">
      <c r="B80" s="478" t="s">
        <v>165</v>
      </c>
      <c r="C80" s="474"/>
      <c r="D80" s="475">
        <f>51+54</f>
        <v>105</v>
      </c>
      <c r="E80" s="475">
        <f>61+162</f>
        <v>223</v>
      </c>
      <c r="F80" s="74"/>
    </row>
    <row r="81" spans="2:6" ht="18" customHeight="1" thickBot="1" x14ac:dyDescent="0.3">
      <c r="B81" s="479" t="s">
        <v>1</v>
      </c>
      <c r="C81" s="480"/>
      <c r="D81" s="481">
        <f>D68+D72+D78+D80+D79</f>
        <v>551</v>
      </c>
      <c r="E81" s="481">
        <f>E68+E72+E78+E80+E79</f>
        <v>625</v>
      </c>
      <c r="F81" s="74"/>
    </row>
    <row r="82" spans="2:6" ht="18" customHeight="1" x14ac:dyDescent="0.25">
      <c r="B82" s="482"/>
      <c r="C82" s="482"/>
      <c r="D82" s="483"/>
      <c r="E82" s="482"/>
      <c r="F82" s="74"/>
    </row>
    <row r="83" spans="2:6" ht="18" customHeight="1" x14ac:dyDescent="0.25">
      <c r="B83" s="482"/>
      <c r="C83" s="482"/>
      <c r="D83" s="482"/>
      <c r="E83" s="482"/>
      <c r="F83" s="74"/>
    </row>
    <row r="84" spans="2:6" ht="18" customHeight="1" x14ac:dyDescent="0.25">
      <c r="B84" s="509" t="s">
        <v>573</v>
      </c>
      <c r="C84" s="482"/>
      <c r="D84" s="483"/>
      <c r="E84" s="483"/>
      <c r="F84" s="74"/>
    </row>
    <row r="85" spans="2:6" s="575" customFormat="1" ht="18" customHeight="1" x14ac:dyDescent="0.2">
      <c r="B85" s="1037"/>
      <c r="C85" s="1038"/>
      <c r="D85" s="1038"/>
      <c r="E85" s="1038"/>
      <c r="F85" s="1038"/>
    </row>
    <row r="86" spans="2:6" s="575" customFormat="1" ht="18" customHeight="1" x14ac:dyDescent="0.2"/>
    <row r="87" spans="2:6" s="575" customFormat="1" ht="18" customHeight="1" x14ac:dyDescent="0.2"/>
  </sheetData>
  <mergeCells count="6">
    <mergeCell ref="B85:F85"/>
    <mergeCell ref="B66:D66"/>
    <mergeCell ref="D2:E2"/>
    <mergeCell ref="D18:E18"/>
    <mergeCell ref="D34:E34"/>
    <mergeCell ref="D50:E50"/>
  </mergeCell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C7A5-CAFD-4E2A-86C9-FB32D815F563}">
  <sheetPr>
    <tabColor theme="6"/>
    <pageSetUpPr fitToPage="1"/>
  </sheetPr>
  <dimension ref="B2:AM56"/>
  <sheetViews>
    <sheetView showGridLines="0" zoomScaleNormal="100" workbookViewId="0"/>
  </sheetViews>
  <sheetFormatPr baseColWidth="10" defaultColWidth="11.25" defaultRowHeight="15.75" x14ac:dyDescent="0.25"/>
  <cols>
    <col min="1" max="1" width="3.625" style="205" customWidth="1"/>
    <col min="2" max="2" width="39.125" style="205" customWidth="1"/>
    <col min="3" max="5" width="14.5" style="205" customWidth="1"/>
    <col min="6" max="6" width="15.625" style="205" customWidth="1"/>
    <col min="7" max="11" width="14.5" style="205" customWidth="1"/>
    <col min="12" max="12" width="0.75" style="205" customWidth="1"/>
    <col min="13" max="14" width="15.625" style="205" customWidth="1"/>
    <col min="15" max="15" width="4.5" style="205" customWidth="1"/>
    <col min="16" max="16" width="26.25" style="205" customWidth="1"/>
    <col min="17" max="18" width="15.625" style="205" customWidth="1"/>
    <col min="19" max="19" width="19" style="205" customWidth="1"/>
    <col min="20" max="20" width="37.625" style="205" customWidth="1"/>
    <col min="21" max="21" width="31.125" style="205" customWidth="1"/>
    <col min="22" max="22" width="62.75" style="205" customWidth="1"/>
    <col min="23" max="23" width="20.25" style="205" customWidth="1"/>
    <col min="24" max="24" width="24.625" style="205" customWidth="1"/>
    <col min="25" max="25" width="27.5" style="205" customWidth="1"/>
    <col min="26" max="26" width="11.25" style="205"/>
    <col min="27" max="27" width="17.625" style="205" customWidth="1"/>
    <col min="28" max="35" width="13.625" style="205" customWidth="1"/>
    <col min="36" max="36" width="4.75" style="205" customWidth="1"/>
    <col min="37" max="37" width="51.625" style="205" customWidth="1"/>
    <col min="38" max="39" width="25.625" style="205" customWidth="1"/>
    <col min="40" max="16384" width="11.25" style="205"/>
  </cols>
  <sheetData>
    <row r="2" spans="2:25" ht="32.25" thickBot="1" x14ac:dyDescent="0.3">
      <c r="B2" s="626" t="s">
        <v>464</v>
      </c>
      <c r="C2" s="625" t="s">
        <v>0</v>
      </c>
      <c r="D2" s="624" t="s">
        <v>5</v>
      </c>
      <c r="E2" s="624" t="s">
        <v>2</v>
      </c>
      <c r="F2" s="624" t="s">
        <v>14</v>
      </c>
      <c r="G2" s="624" t="s">
        <v>239</v>
      </c>
      <c r="H2" s="624" t="s">
        <v>6</v>
      </c>
      <c r="I2" s="623" t="s">
        <v>437</v>
      </c>
      <c r="J2" s="623" t="s">
        <v>438</v>
      </c>
      <c r="K2" s="187" t="s">
        <v>439</v>
      </c>
    </row>
    <row r="3" spans="2:25" ht="18" customHeight="1" x14ac:dyDescent="0.25">
      <c r="B3" s="313" t="s">
        <v>136</v>
      </c>
      <c r="C3" s="339">
        <f>'EN Germany 22'!H4</f>
        <v>229.6</v>
      </c>
      <c r="D3" s="337">
        <f>'EN Sweden 22'!H4</f>
        <v>33.700000000000003</v>
      </c>
      <c r="E3" s="337">
        <f>'EN Hungary 22'!H4</f>
        <v>25.2</v>
      </c>
      <c r="F3" s="336">
        <f>'EN Czech Republic 22'!H4</f>
        <v>14.1</v>
      </c>
      <c r="G3" s="337">
        <f>'EN Poland 22'!H4</f>
        <v>7.6</v>
      </c>
      <c r="H3" s="337">
        <f>'EN Romania 22'!H4</f>
        <v>5.8</v>
      </c>
      <c r="I3" s="335">
        <f>'EN Slovakia 22'!H4</f>
        <v>13.8</v>
      </c>
      <c r="J3" s="335">
        <f>'EN Turkey Distribution 22'!D5</f>
        <v>48.5</v>
      </c>
      <c r="K3" s="149">
        <f>SUM(C3:J3)</f>
        <v>378.30000000000007</v>
      </c>
      <c r="L3" s="615"/>
      <c r="M3" s="618"/>
      <c r="N3" s="314"/>
    </row>
    <row r="4" spans="2:25" ht="18" customHeight="1" x14ac:dyDescent="0.25">
      <c r="B4" s="499" t="s">
        <v>65</v>
      </c>
      <c r="C4" s="338">
        <f>'EN Germany 22'!H5</f>
        <v>159.80000000000001</v>
      </c>
      <c r="D4" s="337">
        <f>'EN Sweden 22'!H5</f>
        <v>0</v>
      </c>
      <c r="E4" s="337">
        <f>'EN Hungary 22'!H5</f>
        <v>13.3</v>
      </c>
      <c r="F4" s="337">
        <f>'EN Czech Republic 22'!H5</f>
        <v>3.2</v>
      </c>
      <c r="G4" s="337">
        <f>'EN Poland 22'!H5</f>
        <v>0</v>
      </c>
      <c r="H4" s="337">
        <f>'EN Romania 22'!H5</f>
        <v>25.8</v>
      </c>
      <c r="I4" s="334">
        <f>'EN Slovakia 22'!H5</f>
        <v>0</v>
      </c>
      <c r="J4" s="334"/>
      <c r="K4" s="620">
        <f>SUM(C4:J4)</f>
        <v>202.10000000000002</v>
      </c>
      <c r="L4" s="615"/>
      <c r="M4" s="618"/>
      <c r="N4" s="622"/>
    </row>
    <row r="5" spans="2:25" ht="18" customHeight="1" x14ac:dyDescent="0.25">
      <c r="B5" s="410" t="s">
        <v>57</v>
      </c>
      <c r="C5" s="338">
        <f>'EN Germany 22'!D4</f>
        <v>690.7</v>
      </c>
      <c r="D5" s="337">
        <f>'EN Sweden 22'!D4</f>
        <v>141.1</v>
      </c>
      <c r="E5" s="337">
        <f>'EN Hungary 22'!D4</f>
        <v>83.7</v>
      </c>
      <c r="F5" s="337">
        <f>'EN Czech Republic 22'!D4</f>
        <v>66.965000000000003</v>
      </c>
      <c r="G5" s="337">
        <f>'EN Poland 22'!D4</f>
        <v>18.3</v>
      </c>
      <c r="H5" s="337">
        <f>'EN Romania 22'!D4</f>
        <v>83.3</v>
      </c>
      <c r="I5" s="334">
        <f>'EN Slovakia 22'!D4</f>
        <v>62.7</v>
      </c>
      <c r="J5" s="334">
        <f>'EN Turkey Distribution 22'!D3</f>
        <v>317.75700000000001</v>
      </c>
      <c r="K5" s="620">
        <f>SUM(C5:J5)</f>
        <v>1464.5220000000002</v>
      </c>
      <c r="L5" s="615"/>
      <c r="M5" s="618"/>
      <c r="N5" s="622"/>
    </row>
    <row r="6" spans="2:25" ht="18" customHeight="1" x14ac:dyDescent="0.25">
      <c r="B6" s="410" t="s">
        <v>58</v>
      </c>
      <c r="C6" s="338">
        <f>'EN Germany 22'!D6</f>
        <v>98.273499999999999</v>
      </c>
      <c r="D6" s="337" t="str">
        <f>'EN Sweden 22'!D6</f>
        <v>-</v>
      </c>
      <c r="E6" s="337">
        <f>'EN Hungary 22'!D6</f>
        <v>18.2</v>
      </c>
      <c r="F6" s="337">
        <f>'EN Czech Republic 22'!D6</f>
        <v>4.5999999999999996</v>
      </c>
      <c r="G6" s="337">
        <f>'EN Poland 22'!D6</f>
        <v>0</v>
      </c>
      <c r="H6" s="337">
        <f>'EN Romania 22'!D6</f>
        <v>25</v>
      </c>
      <c r="I6" s="334">
        <f>'EN Slovakia 22'!D6</f>
        <v>0</v>
      </c>
      <c r="J6" s="334"/>
      <c r="K6" s="620">
        <f>SUM(C6:J6)</f>
        <v>146.0735</v>
      </c>
      <c r="L6" s="615"/>
      <c r="M6" s="618"/>
    </row>
    <row r="7" spans="2:25" ht="18" customHeight="1" x14ac:dyDescent="0.25">
      <c r="B7" s="410" t="s">
        <v>436</v>
      </c>
      <c r="C7" s="621">
        <f>'EN Germany 22'!H6</f>
        <v>23.3</v>
      </c>
      <c r="D7" s="333">
        <f>'EN Sweden 22'!H6</f>
        <v>4.9000000000000004</v>
      </c>
      <c r="E7" s="333">
        <f>'EN Hungary 22'!H6</f>
        <v>2.2000000000000002</v>
      </c>
      <c r="F7" s="333">
        <f>'EN Czech Republic 22'!H6</f>
        <v>2.5</v>
      </c>
      <c r="G7" s="333">
        <f>'EN Poland 22'!H6</f>
        <v>0.7</v>
      </c>
      <c r="H7" s="333">
        <f>'EN Romania 22'!H6</f>
        <v>0.8</v>
      </c>
      <c r="I7" s="332">
        <f>'EN Slovakia 22'!H6</f>
        <v>1</v>
      </c>
      <c r="J7" s="332">
        <f>'EN Turkey Distribution 22'!D6</f>
        <v>0.99780114100245931</v>
      </c>
      <c r="K7" s="620">
        <f>SUM(C7:J7)</f>
        <v>36.397801141002468</v>
      </c>
      <c r="L7" s="619"/>
      <c r="M7" s="618"/>
      <c r="P7" s="617"/>
      <c r="Q7" s="616"/>
    </row>
    <row r="8" spans="2:25" ht="14.65" customHeight="1" x14ac:dyDescent="0.25">
      <c r="B8" s="313"/>
      <c r="C8" s="91"/>
      <c r="D8" s="91"/>
      <c r="E8" s="91"/>
      <c r="F8" s="91"/>
      <c r="G8" s="91"/>
      <c r="H8" s="91"/>
      <c r="I8" s="91"/>
      <c r="J8" s="91"/>
      <c r="L8" s="615"/>
    </row>
    <row r="9" spans="2:25" ht="14.65" customHeight="1" x14ac:dyDescent="0.25">
      <c r="B9" s="614"/>
      <c r="C9" s="574"/>
      <c r="D9" s="574"/>
      <c r="E9" s="574"/>
      <c r="F9" s="574"/>
      <c r="G9" s="574"/>
      <c r="H9" s="574"/>
      <c r="I9" s="574"/>
      <c r="J9" s="574"/>
      <c r="K9" s="574"/>
    </row>
    <row r="10" spans="2:25" ht="14.65" customHeight="1" x14ac:dyDescent="0.25">
      <c r="B10" s="612"/>
      <c r="C10" s="613"/>
      <c r="D10" s="613"/>
      <c r="E10" s="613"/>
      <c r="F10" s="613"/>
      <c r="G10" s="613"/>
      <c r="H10" s="613"/>
      <c r="I10" s="612"/>
      <c r="J10" s="612"/>
      <c r="K10" s="612"/>
      <c r="M10" s="31"/>
      <c r="N10" s="31"/>
      <c r="P10" s="31"/>
      <c r="Q10" s="31"/>
      <c r="R10" s="31"/>
    </row>
    <row r="11" spans="2:25" ht="15" customHeight="1" x14ac:dyDescent="0.25">
      <c r="B11" s="822" t="s">
        <v>456</v>
      </c>
    </row>
    <row r="12" spans="2:25" ht="15" customHeight="1" x14ac:dyDescent="0.25">
      <c r="B12" s="822" t="s">
        <v>457</v>
      </c>
    </row>
    <row r="13" spans="2:25" s="74" customFormat="1" x14ac:dyDescent="0.25">
      <c r="B13" s="307"/>
      <c r="D13" s="720"/>
    </row>
    <row r="14" spans="2:25" x14ac:dyDescent="0.25">
      <c r="D14" s="720"/>
    </row>
    <row r="15" spans="2:25" x14ac:dyDescent="0.25">
      <c r="B15" s="611"/>
    </row>
    <row r="16" spans="2:25" ht="27" customHeight="1" x14ac:dyDescent="0.25">
      <c r="B16" s="611"/>
      <c r="T16" s="994"/>
      <c r="U16" s="994"/>
      <c r="V16" s="994"/>
      <c r="W16" s="994"/>
      <c r="X16" s="994"/>
      <c r="Y16" s="994"/>
    </row>
    <row r="17" spans="2:25" x14ac:dyDescent="0.25">
      <c r="B17" s="611"/>
      <c r="T17" s="608"/>
      <c r="U17" s="608"/>
      <c r="V17" s="608"/>
      <c r="W17" s="608"/>
      <c r="X17" s="608"/>
      <c r="Y17" s="608"/>
    </row>
    <row r="18" spans="2:25" ht="18" customHeight="1" x14ac:dyDescent="0.25">
      <c r="F18" s="719"/>
      <c r="T18" s="313"/>
      <c r="U18" s="608"/>
      <c r="V18" s="608"/>
      <c r="W18" s="608"/>
      <c r="X18" s="608"/>
      <c r="Y18" s="608"/>
    </row>
    <row r="19" spans="2:25" x14ac:dyDescent="0.25">
      <c r="T19" s="95"/>
      <c r="U19" s="97"/>
      <c r="V19" s="98"/>
      <c r="W19" s="98"/>
      <c r="X19" s="98"/>
      <c r="Y19" s="98"/>
    </row>
    <row r="20" spans="2:25" ht="35.1" customHeight="1" x14ac:dyDescent="0.25">
      <c r="T20" s="508"/>
      <c r="U20" s="508"/>
      <c r="V20" s="609"/>
      <c r="W20" s="607"/>
      <c r="X20" s="607"/>
      <c r="Y20" s="607"/>
    </row>
    <row r="21" spans="2:25" ht="35.1" customHeight="1" x14ac:dyDescent="0.25">
      <c r="T21" s="508"/>
      <c r="U21" s="508"/>
      <c r="V21" s="609"/>
      <c r="W21" s="607"/>
      <c r="X21" s="607"/>
      <c r="Y21" s="607"/>
    </row>
    <row r="22" spans="2:25" ht="35.1" customHeight="1" x14ac:dyDescent="0.25">
      <c r="T22" s="508"/>
      <c r="U22" s="508"/>
      <c r="V22" s="609"/>
      <c r="W22" s="607"/>
      <c r="X22" s="607"/>
      <c r="Y22" s="607"/>
    </row>
    <row r="23" spans="2:25" ht="35.1" customHeight="1" x14ac:dyDescent="0.25">
      <c r="T23" s="508"/>
      <c r="U23" s="508"/>
      <c r="V23" s="609"/>
      <c r="W23" s="607"/>
      <c r="X23" s="607"/>
      <c r="Y23" s="607"/>
    </row>
    <row r="24" spans="2:25" ht="35.1" customHeight="1" x14ac:dyDescent="0.25">
      <c r="T24" s="508"/>
      <c r="U24" s="508"/>
      <c r="V24" s="609"/>
      <c r="W24" s="607"/>
      <c r="X24" s="607"/>
      <c r="Y24" s="607"/>
    </row>
    <row r="25" spans="2:25" ht="18" customHeight="1" x14ac:dyDescent="0.25">
      <c r="T25" s="508"/>
      <c r="U25" s="313"/>
      <c r="V25" s="608"/>
      <c r="W25" s="313"/>
      <c r="X25" s="313"/>
      <c r="Y25" s="607"/>
    </row>
    <row r="26" spans="2:25" ht="18" customHeight="1" x14ac:dyDescent="0.25">
      <c r="T26" s="313"/>
      <c r="U26" s="313"/>
      <c r="V26" s="608"/>
      <c r="W26" s="313"/>
      <c r="X26" s="313"/>
      <c r="Y26" s="313"/>
    </row>
    <row r="27" spans="2:25" ht="35.1" customHeight="1" x14ac:dyDescent="0.25">
      <c r="T27" s="508"/>
      <c r="U27" s="508"/>
      <c r="V27" s="609"/>
      <c r="W27" s="607"/>
      <c r="X27" s="607"/>
      <c r="Y27" s="607"/>
    </row>
    <row r="28" spans="2:25" ht="35.1" customHeight="1" x14ac:dyDescent="0.25">
      <c r="T28" s="508"/>
      <c r="U28" s="508"/>
      <c r="V28" s="609"/>
      <c r="W28" s="607"/>
      <c r="X28" s="607"/>
      <c r="Y28" s="607"/>
    </row>
    <row r="29" spans="2:25" ht="18" customHeight="1" x14ac:dyDescent="0.25">
      <c r="T29" s="313"/>
      <c r="U29" s="508"/>
      <c r="V29" s="609"/>
      <c r="W29" s="607"/>
      <c r="X29" s="607"/>
      <c r="Y29" s="607"/>
    </row>
    <row r="30" spans="2:25" ht="34.5" customHeight="1" x14ac:dyDescent="0.25">
      <c r="T30" s="508"/>
      <c r="U30" s="508"/>
      <c r="V30" s="609"/>
      <c r="W30" s="607"/>
      <c r="X30" s="607"/>
      <c r="Y30" s="607"/>
    </row>
    <row r="31" spans="2:25" ht="18" customHeight="1" x14ac:dyDescent="0.25">
      <c r="T31" s="313"/>
      <c r="U31" s="313"/>
      <c r="V31" s="608"/>
      <c r="W31" s="610"/>
      <c r="X31" s="610"/>
      <c r="Y31" s="610"/>
    </row>
    <row r="32" spans="2:25" ht="35.1" customHeight="1" x14ac:dyDescent="0.25">
      <c r="T32" s="508"/>
      <c r="U32" s="508"/>
      <c r="V32" s="609"/>
      <c r="W32" s="607"/>
      <c r="X32" s="607"/>
      <c r="Y32" s="607"/>
    </row>
    <row r="33" spans="20:39" ht="18" customHeight="1" x14ac:dyDescent="0.25">
      <c r="T33" s="313"/>
      <c r="U33" s="508"/>
      <c r="V33" s="607"/>
      <c r="W33" s="607"/>
      <c r="X33" s="607"/>
      <c r="Y33" s="607"/>
    </row>
    <row r="34" spans="20:39" ht="35.1" customHeight="1" x14ac:dyDescent="0.25">
      <c r="T34" s="508"/>
      <c r="U34" s="508"/>
      <c r="V34" s="609"/>
      <c r="W34" s="607"/>
      <c r="X34" s="607"/>
      <c r="Y34" s="607"/>
    </row>
    <row r="35" spans="20:39" ht="35.1" customHeight="1" x14ac:dyDescent="0.25">
      <c r="AA35" s="994"/>
      <c r="AB35" s="994"/>
      <c r="AC35" s="994"/>
      <c r="AD35" s="994"/>
      <c r="AE35" s="994"/>
      <c r="AF35" s="994"/>
      <c r="AG35" s="994"/>
      <c r="AH35" s="994"/>
      <c r="AI35" s="994"/>
    </row>
    <row r="36" spans="20:39" ht="23.25" customHeight="1" x14ac:dyDescent="0.25">
      <c r="AA36" s="568"/>
      <c r="AB36" s="568"/>
      <c r="AC36" s="568"/>
      <c r="AD36" s="568"/>
      <c r="AE36" s="568"/>
      <c r="AF36" s="568"/>
      <c r="AG36" s="568"/>
      <c r="AH36" s="568"/>
      <c r="AI36" s="568"/>
    </row>
    <row r="37" spans="20:39" ht="34.5" customHeight="1" x14ac:dyDescent="0.25">
      <c r="T37" s="994"/>
      <c r="U37" s="994"/>
      <c r="V37" s="994"/>
      <c r="W37" s="994"/>
      <c r="X37" s="994"/>
      <c r="Y37" s="994"/>
      <c r="AA37" s="26"/>
      <c r="AB37" s="27"/>
      <c r="AC37" s="27"/>
      <c r="AD37" s="27"/>
      <c r="AE37" s="27"/>
      <c r="AF37" s="27"/>
      <c r="AG37" s="27"/>
      <c r="AH37" s="27"/>
      <c r="AI37" s="27"/>
    </row>
    <row r="38" spans="20:39" ht="33" customHeight="1" x14ac:dyDescent="0.25">
      <c r="T38" s="608"/>
      <c r="U38" s="608"/>
      <c r="V38" s="608"/>
      <c r="W38" s="608"/>
      <c r="X38" s="608"/>
      <c r="Y38" s="608"/>
      <c r="AA38" s="26"/>
      <c r="AB38" s="27"/>
      <c r="AC38" s="27"/>
      <c r="AD38" s="27"/>
      <c r="AE38" s="313"/>
      <c r="AF38" s="27"/>
      <c r="AG38" s="27"/>
      <c r="AH38" s="27"/>
      <c r="AI38" s="313"/>
    </row>
    <row r="39" spans="20:39" ht="18" customHeight="1" x14ac:dyDescent="0.25">
      <c r="T39" s="508"/>
      <c r="U39" s="508"/>
      <c r="V39" s="607"/>
      <c r="W39" s="607"/>
      <c r="X39" s="607"/>
      <c r="Y39" s="607"/>
      <c r="AA39" s="26"/>
      <c r="AB39" s="27"/>
      <c r="AC39" s="27"/>
      <c r="AD39" s="27"/>
      <c r="AE39" s="313"/>
      <c r="AF39" s="27"/>
      <c r="AG39" s="27"/>
      <c r="AH39" s="27"/>
      <c r="AI39" s="313"/>
    </row>
    <row r="40" spans="20:39" ht="18" customHeight="1" x14ac:dyDescent="0.25">
      <c r="T40" s="508"/>
      <c r="U40" s="508"/>
      <c r="V40" s="607"/>
      <c r="W40" s="607"/>
      <c r="X40" s="607"/>
      <c r="Y40" s="607"/>
      <c r="AA40" s="26"/>
      <c r="AB40" s="27"/>
      <c r="AC40" s="27"/>
      <c r="AD40" s="27"/>
      <c r="AE40" s="313"/>
      <c r="AF40" s="27"/>
      <c r="AG40" s="27"/>
      <c r="AH40" s="27"/>
      <c r="AI40" s="313"/>
    </row>
    <row r="42" spans="20:39" ht="18" customHeight="1" x14ac:dyDescent="0.25">
      <c r="AK42" s="993"/>
      <c r="AL42" s="993"/>
      <c r="AM42" s="993"/>
    </row>
    <row r="43" spans="20:39" ht="16.5" customHeight="1" x14ac:dyDescent="0.25">
      <c r="AK43" s="568"/>
      <c r="AL43" s="568"/>
      <c r="AM43" s="568"/>
    </row>
    <row r="44" spans="20:39" ht="18" customHeight="1" x14ac:dyDescent="0.25">
      <c r="AK44" s="26"/>
      <c r="AL44" s="27"/>
      <c r="AM44" s="27"/>
    </row>
    <row r="45" spans="20:39" ht="18" customHeight="1" x14ac:dyDescent="0.25">
      <c r="AK45" s="26"/>
      <c r="AL45" s="27"/>
      <c r="AM45" s="27"/>
    </row>
    <row r="46" spans="20:39" ht="18" customHeight="1" x14ac:dyDescent="0.25">
      <c r="AK46" s="99"/>
      <c r="AL46" s="27"/>
      <c r="AM46" s="27"/>
    </row>
    <row r="47" spans="20:39" ht="18" customHeight="1" x14ac:dyDescent="0.25">
      <c r="AK47" s="99"/>
      <c r="AL47" s="27"/>
      <c r="AM47" s="27"/>
    </row>
    <row r="48" spans="20:39" ht="18" customHeight="1" x14ac:dyDescent="0.25">
      <c r="AK48" s="99"/>
      <c r="AL48" s="27"/>
      <c r="AM48" s="27"/>
    </row>
    <row r="49" spans="37:39" ht="18" customHeight="1" x14ac:dyDescent="0.25">
      <c r="AK49" s="26"/>
      <c r="AL49" s="27"/>
      <c r="AM49" s="27"/>
    </row>
    <row r="50" spans="37:39" ht="18" customHeight="1" x14ac:dyDescent="0.25">
      <c r="AK50" s="32"/>
      <c r="AL50" s="27"/>
      <c r="AM50" s="27"/>
    </row>
    <row r="51" spans="37:39" ht="18" customHeight="1" x14ac:dyDescent="0.25">
      <c r="AK51" s="26"/>
      <c r="AL51" s="27"/>
      <c r="AM51" s="27"/>
    </row>
    <row r="52" spans="37:39" ht="18" customHeight="1" x14ac:dyDescent="0.25">
      <c r="AK52" s="32"/>
      <c r="AL52" s="27"/>
      <c r="AM52" s="27"/>
    </row>
    <row r="53" spans="37:39" ht="18" customHeight="1" x14ac:dyDescent="0.25">
      <c r="AK53" s="32"/>
      <c r="AL53" s="27"/>
      <c r="AM53" s="27"/>
    </row>
    <row r="54" spans="37:39" ht="18" customHeight="1" x14ac:dyDescent="0.25">
      <c r="AK54" s="32"/>
      <c r="AL54" s="27"/>
      <c r="AM54" s="27"/>
    </row>
    <row r="55" spans="37:39" ht="18" customHeight="1" x14ac:dyDescent="0.25">
      <c r="AK55" s="26"/>
      <c r="AL55" s="27"/>
      <c r="AM55" s="27"/>
    </row>
    <row r="56" spans="37:39" hidden="1" x14ac:dyDescent="0.25">
      <c r="AK56" s="26"/>
      <c r="AL56" s="27"/>
      <c r="AM56" s="27"/>
    </row>
  </sheetData>
  <mergeCells count="5">
    <mergeCell ref="AK42:AM42"/>
    <mergeCell ref="T16:Y16"/>
    <mergeCell ref="AA35:AE35"/>
    <mergeCell ref="AF35:AI35"/>
    <mergeCell ref="T37:Y37"/>
  </mergeCells>
  <pageMargins left="0.7" right="0.7" top="0.78740157499999996" bottom="0.78740157499999996" header="0.3" footer="0.3"/>
  <pageSetup paperSize="9"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BB1BC-0363-41F3-9AD7-31BEB86857C7}">
  <sheetPr>
    <tabColor theme="6"/>
    <pageSetUpPr fitToPage="1"/>
  </sheetPr>
  <dimension ref="B1:J20"/>
  <sheetViews>
    <sheetView showGridLines="0" zoomScaleNormal="100" workbookViewId="0">
      <selection activeCell="D6" sqref="D6"/>
    </sheetView>
  </sheetViews>
  <sheetFormatPr baseColWidth="10" defaultColWidth="11.25" defaultRowHeight="15.75" x14ac:dyDescent="0.25"/>
  <cols>
    <col min="1" max="1" width="3.625" style="205" customWidth="1"/>
    <col min="2" max="2" width="30.625" style="627" customWidth="1"/>
    <col min="3" max="6" width="15.625" style="205" customWidth="1"/>
    <col min="7" max="8" width="16.625" style="205" customWidth="1"/>
    <col min="9" max="10" width="15.625" style="627" customWidth="1"/>
    <col min="11" max="16384" width="11.25" style="205"/>
  </cols>
  <sheetData>
    <row r="1" spans="2:10" ht="11.25" customHeight="1" x14ac:dyDescent="0.25"/>
    <row r="2" spans="2:10" ht="18" customHeight="1" thickBot="1" x14ac:dyDescent="0.3">
      <c r="B2" s="635"/>
      <c r="C2" s="995" t="s">
        <v>0</v>
      </c>
      <c r="D2" s="996"/>
      <c r="E2" s="997" t="s">
        <v>5</v>
      </c>
      <c r="F2" s="996"/>
      <c r="G2" s="997" t="s">
        <v>394</v>
      </c>
      <c r="H2" s="996"/>
      <c r="I2" s="997" t="s">
        <v>1</v>
      </c>
      <c r="J2" s="996"/>
    </row>
    <row r="3" spans="2:10" ht="18" customHeight="1" thickBot="1" x14ac:dyDescent="0.3">
      <c r="B3" s="634" t="s">
        <v>34</v>
      </c>
      <c r="C3" s="632">
        <v>2021</v>
      </c>
      <c r="D3" s="632">
        <v>2022</v>
      </c>
      <c r="E3" s="632">
        <v>2021</v>
      </c>
      <c r="F3" s="632">
        <v>2022</v>
      </c>
      <c r="G3" s="633" t="s">
        <v>465</v>
      </c>
      <c r="H3" s="632">
        <v>2022</v>
      </c>
      <c r="I3" s="633" t="s">
        <v>465</v>
      </c>
      <c r="J3" s="632">
        <v>2022</v>
      </c>
    </row>
    <row r="4" spans="2:10" ht="18" customHeight="1" x14ac:dyDescent="0.25">
      <c r="B4" s="630" t="s">
        <v>315</v>
      </c>
      <c r="C4" s="820">
        <v>3458</v>
      </c>
      <c r="D4" s="820">
        <v>4153</v>
      </c>
      <c r="E4" s="820">
        <v>507</v>
      </c>
      <c r="F4" s="820">
        <v>452</v>
      </c>
      <c r="G4" s="820">
        <v>1023</v>
      </c>
      <c r="H4" s="820">
        <v>854</v>
      </c>
      <c r="I4" s="629">
        <f t="shared" ref="I4:J7" si="0">C4+E4+G4</f>
        <v>4988</v>
      </c>
      <c r="J4" s="629">
        <f t="shared" si="0"/>
        <v>5459</v>
      </c>
    </row>
    <row r="5" spans="2:10" ht="18" customHeight="1" x14ac:dyDescent="0.25">
      <c r="B5" s="630" t="s">
        <v>314</v>
      </c>
      <c r="C5" s="820">
        <v>1961</v>
      </c>
      <c r="D5" s="820">
        <v>2587</v>
      </c>
      <c r="E5" s="820">
        <v>337</v>
      </c>
      <c r="F5" s="820">
        <v>272</v>
      </c>
      <c r="G5" s="820">
        <v>672</v>
      </c>
      <c r="H5" s="820">
        <v>550</v>
      </c>
      <c r="I5" s="629">
        <f t="shared" si="0"/>
        <v>2970</v>
      </c>
      <c r="J5" s="629">
        <f t="shared" si="0"/>
        <v>3409</v>
      </c>
    </row>
    <row r="6" spans="2:10" ht="18" customHeight="1" x14ac:dyDescent="0.25">
      <c r="B6" s="631" t="s">
        <v>15</v>
      </c>
      <c r="C6" s="820">
        <v>2396</v>
      </c>
      <c r="D6" s="820">
        <v>2763</v>
      </c>
      <c r="E6" s="820">
        <v>407</v>
      </c>
      <c r="F6" s="820">
        <v>411</v>
      </c>
      <c r="G6" s="820">
        <v>717</v>
      </c>
      <c r="H6" s="820">
        <v>671</v>
      </c>
      <c r="I6" s="629">
        <f t="shared" si="0"/>
        <v>3520</v>
      </c>
      <c r="J6" s="629">
        <f t="shared" si="0"/>
        <v>3845</v>
      </c>
    </row>
    <row r="7" spans="2:10" ht="18" customHeight="1" x14ac:dyDescent="0.25">
      <c r="B7" s="630" t="s">
        <v>305</v>
      </c>
      <c r="C7" s="820">
        <v>1116</v>
      </c>
      <c r="D7" s="820">
        <v>1157</v>
      </c>
      <c r="E7" s="820">
        <v>237</v>
      </c>
      <c r="F7" s="820">
        <v>251</v>
      </c>
      <c r="G7" s="820">
        <v>736</v>
      </c>
      <c r="H7" s="820">
        <v>755</v>
      </c>
      <c r="I7" s="629">
        <f t="shared" si="0"/>
        <v>2089</v>
      </c>
      <c r="J7" s="629">
        <f t="shared" si="0"/>
        <v>2163</v>
      </c>
    </row>
    <row r="8" spans="2:10" ht="14.65" customHeight="1" x14ac:dyDescent="0.25">
      <c r="I8" s="615"/>
      <c r="J8" s="628"/>
    </row>
    <row r="9" spans="2:10" ht="14.65" customHeight="1" x14ac:dyDescent="0.25">
      <c r="B9" s="205"/>
      <c r="I9" s="205"/>
    </row>
    <row r="10" spans="2:10" ht="14.65" customHeight="1" x14ac:dyDescent="0.25">
      <c r="B10" s="256"/>
      <c r="C10" s="256"/>
      <c r="E10" s="256"/>
    </row>
    <row r="11" spans="2:10" x14ac:dyDescent="0.25">
      <c r="B11" s="822" t="s">
        <v>429</v>
      </c>
      <c r="C11" s="256"/>
      <c r="E11" s="256"/>
    </row>
    <row r="12" spans="2:10" ht="18" customHeight="1" x14ac:dyDescent="0.25">
      <c r="B12" s="308"/>
    </row>
    <row r="13" spans="2:10" x14ac:dyDescent="0.25">
      <c r="B13" s="308"/>
    </row>
    <row r="14" spans="2:10" s="74" customFormat="1" x14ac:dyDescent="0.25">
      <c r="B14" s="75"/>
    </row>
    <row r="15" spans="2:10" ht="15" customHeight="1" x14ac:dyDescent="0.25"/>
    <row r="16" spans="2:10" ht="15" customHeight="1" x14ac:dyDescent="0.25"/>
    <row r="17" ht="15" customHeight="1" x14ac:dyDescent="0.25"/>
    <row r="18" ht="15" customHeight="1" x14ac:dyDescent="0.25"/>
    <row r="19" ht="15" customHeight="1" x14ac:dyDescent="0.25"/>
    <row r="20" ht="15" customHeight="1" x14ac:dyDescent="0.25"/>
  </sheetData>
  <mergeCells count="4">
    <mergeCell ref="C2:D2"/>
    <mergeCell ref="E2:F2"/>
    <mergeCell ref="G2:H2"/>
    <mergeCell ref="I2:J2"/>
  </mergeCells>
  <pageMargins left="0.7" right="0.7" top="0.78740157499999996" bottom="0.78740157499999996"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FF90-7976-49FD-9115-70B1B77A43EA}">
  <sheetPr>
    <tabColor theme="6"/>
    <pageSetUpPr fitToPage="1"/>
  </sheetPr>
  <dimension ref="B2:BA68"/>
  <sheetViews>
    <sheetView showGridLines="0" zoomScaleNormal="100" workbookViewId="0"/>
  </sheetViews>
  <sheetFormatPr baseColWidth="10" defaultColWidth="11.25" defaultRowHeight="15.75" x14ac:dyDescent="0.25"/>
  <cols>
    <col min="1" max="1" width="3.625" style="360" customWidth="1"/>
    <col min="2" max="2" width="40.625" style="627" customWidth="1"/>
    <col min="3" max="4" width="18.625" style="205" customWidth="1"/>
    <col min="5" max="5" width="3.125" style="205" customWidth="1"/>
    <col min="6" max="6" width="40.625" style="627" customWidth="1"/>
    <col min="7" max="8" width="18.625" style="205" customWidth="1"/>
    <col min="9" max="9" width="11.25" style="360"/>
    <col min="10" max="10" width="29.625" style="360" customWidth="1"/>
    <col min="11" max="11" width="26.5" style="360" customWidth="1"/>
    <col min="12" max="12" width="26.25" style="360" customWidth="1"/>
    <col min="13" max="13" width="25.125" style="360" customWidth="1"/>
    <col min="14" max="14" width="17.75" style="360" customWidth="1"/>
    <col min="15" max="15" width="11.25" style="360"/>
    <col min="16" max="16" width="31.75" style="360" customWidth="1"/>
    <col min="17" max="24" width="13.625" style="360" customWidth="1"/>
    <col min="25" max="25" width="11.25" style="360"/>
    <col min="26" max="26" width="28.625" style="360" customWidth="1"/>
    <col min="27" max="28" width="15.625" style="360" customWidth="1"/>
    <col min="29" max="29" width="4.5" style="360" customWidth="1"/>
    <col min="30" max="30" width="26.25" style="360" customWidth="1"/>
    <col min="31" max="32" width="15.625" style="360" customWidth="1"/>
    <col min="33" max="33" width="19" style="360" customWidth="1"/>
    <col min="34" max="34" width="37.625" style="360" customWidth="1"/>
    <col min="35" max="35" width="31.125" style="360" customWidth="1"/>
    <col min="36" max="36" width="62.75" style="360" customWidth="1"/>
    <col min="37" max="37" width="20.25" style="360" customWidth="1"/>
    <col min="38" max="38" width="24.625" style="360" customWidth="1"/>
    <col min="39" max="39" width="27.5" style="360" customWidth="1"/>
    <col min="40" max="40" width="11.25" style="360"/>
    <col min="41" max="41" width="17.625" style="360" customWidth="1"/>
    <col min="42" max="49" width="13.625" style="360" customWidth="1"/>
    <col min="50" max="50" width="4.75" style="360" customWidth="1"/>
    <col min="51" max="51" width="51.625" style="360" customWidth="1"/>
    <col min="52" max="53" width="25.625" style="360" customWidth="1"/>
    <col min="54" max="16384" width="11.25" style="360"/>
  </cols>
  <sheetData>
    <row r="2" spans="2:39" ht="18" customHeight="1" thickBot="1" x14ac:dyDescent="0.3">
      <c r="B2" s="195" t="s">
        <v>0</v>
      </c>
      <c r="C2" s="196">
        <v>2021</v>
      </c>
      <c r="D2" s="196">
        <v>2022</v>
      </c>
      <c r="E2" s="206"/>
      <c r="F2" s="200"/>
      <c r="G2" s="196">
        <v>2021</v>
      </c>
      <c r="H2" s="196">
        <v>2022</v>
      </c>
      <c r="I2" s="205"/>
      <c r="J2" s="568"/>
      <c r="K2" s="568"/>
      <c r="L2" s="568"/>
      <c r="M2" s="568"/>
      <c r="N2" s="568"/>
      <c r="O2" s="205"/>
      <c r="P2" s="205"/>
      <c r="Q2" s="205"/>
      <c r="R2" s="205"/>
      <c r="S2" s="205"/>
      <c r="T2" s="205"/>
      <c r="U2" s="205"/>
      <c r="V2" s="205"/>
      <c r="W2" s="205"/>
      <c r="X2" s="205"/>
    </row>
    <row r="3" spans="2:39" ht="18" customHeight="1" x14ac:dyDescent="0.25">
      <c r="B3" s="197" t="s">
        <v>63</v>
      </c>
      <c r="C3" s="194"/>
      <c r="D3" s="194"/>
      <c r="E3" s="207"/>
      <c r="F3" s="201" t="s">
        <v>397</v>
      </c>
      <c r="G3" s="202"/>
      <c r="H3" s="202"/>
      <c r="I3" s="205"/>
      <c r="J3" s="100"/>
      <c r="K3" s="27"/>
      <c r="L3" s="98"/>
      <c r="M3" s="98"/>
      <c r="N3" s="27"/>
      <c r="O3" s="205"/>
      <c r="P3" s="205"/>
      <c r="Q3" s="205"/>
      <c r="R3" s="205"/>
      <c r="S3" s="205"/>
      <c r="T3" s="205"/>
      <c r="U3" s="205"/>
      <c r="V3" s="205"/>
      <c r="W3" s="205"/>
      <c r="X3" s="205"/>
    </row>
    <row r="4" spans="2:39" ht="18" customHeight="1" x14ac:dyDescent="0.25">
      <c r="B4" s="198" t="s">
        <v>301</v>
      </c>
      <c r="C4" s="662">
        <v>700</v>
      </c>
      <c r="D4" s="662">
        <v>690.7</v>
      </c>
      <c r="E4" s="207"/>
      <c r="F4" s="203" t="s">
        <v>302</v>
      </c>
      <c r="G4" s="662">
        <v>234.65018362993999</v>
      </c>
      <c r="H4" s="662">
        <v>229.6</v>
      </c>
      <c r="I4" s="205"/>
      <c r="J4" s="101"/>
      <c r="K4" s="27"/>
      <c r="L4" s="98"/>
      <c r="M4" s="98"/>
      <c r="N4" s="27"/>
      <c r="O4" s="205"/>
      <c r="P4" s="205"/>
      <c r="Q4" s="205"/>
      <c r="R4" s="205"/>
      <c r="S4" s="205"/>
      <c r="T4" s="205"/>
      <c r="U4" s="205"/>
      <c r="V4" s="205"/>
      <c r="W4" s="205"/>
      <c r="X4" s="205"/>
    </row>
    <row r="5" spans="2:39" ht="18" customHeight="1" x14ac:dyDescent="0.25">
      <c r="B5" s="199" t="s">
        <v>395</v>
      </c>
      <c r="C5" s="660">
        <v>37.732040499414374</v>
      </c>
      <c r="D5" s="660">
        <v>36</v>
      </c>
      <c r="E5" s="207"/>
      <c r="F5" s="203" t="s">
        <v>65</v>
      </c>
      <c r="G5" s="662">
        <v>183.906405236914</v>
      </c>
      <c r="H5" s="662">
        <v>159.80000000000001</v>
      </c>
      <c r="I5" s="205"/>
      <c r="J5" s="101"/>
      <c r="K5" s="27"/>
      <c r="L5" s="98"/>
      <c r="M5" s="98"/>
      <c r="N5" s="27"/>
      <c r="O5" s="205"/>
      <c r="P5" s="205"/>
      <c r="Q5" s="205"/>
      <c r="R5" s="205"/>
      <c r="S5" s="205"/>
      <c r="T5" s="205"/>
      <c r="U5" s="205"/>
      <c r="V5" s="205"/>
      <c r="W5" s="205"/>
      <c r="X5" s="205"/>
    </row>
    <row r="6" spans="2:39" ht="18" customHeight="1" x14ac:dyDescent="0.25">
      <c r="B6" s="198" t="s">
        <v>303</v>
      </c>
      <c r="C6" s="662">
        <v>101</v>
      </c>
      <c r="D6" s="662">
        <v>98.273499999999999</v>
      </c>
      <c r="E6" s="207"/>
      <c r="F6" s="204" t="s">
        <v>398</v>
      </c>
      <c r="G6" s="821" t="s">
        <v>500</v>
      </c>
      <c r="H6" s="695">
        <v>23.3</v>
      </c>
      <c r="I6" s="205"/>
      <c r="J6" s="205"/>
      <c r="K6" s="205"/>
      <c r="L6" s="313"/>
      <c r="M6" s="313"/>
      <c r="N6" s="313"/>
      <c r="O6" s="205"/>
      <c r="P6" s="205"/>
      <c r="Q6" s="205"/>
      <c r="R6" s="205"/>
      <c r="S6" s="205"/>
      <c r="T6" s="205"/>
      <c r="U6" s="205"/>
      <c r="V6" s="205"/>
      <c r="W6" s="205"/>
      <c r="X6" s="205"/>
    </row>
    <row r="7" spans="2:39" ht="18" customHeight="1" x14ac:dyDescent="0.25">
      <c r="B7" s="199" t="s">
        <v>331</v>
      </c>
      <c r="C7" s="660">
        <v>20</v>
      </c>
      <c r="D7" s="660">
        <v>19</v>
      </c>
      <c r="E7" s="207"/>
      <c r="F7" s="208"/>
      <c r="G7" s="209"/>
      <c r="H7" s="210"/>
      <c r="I7" s="205"/>
      <c r="J7" s="205"/>
      <c r="K7" s="205"/>
      <c r="L7" s="98"/>
      <c r="M7" s="98"/>
      <c r="N7" s="27"/>
      <c r="O7" s="205"/>
      <c r="P7" s="205"/>
      <c r="Q7" s="205"/>
      <c r="R7" s="205"/>
      <c r="S7" s="205"/>
      <c r="T7" s="205"/>
      <c r="U7" s="205"/>
      <c r="V7" s="205"/>
      <c r="W7" s="205"/>
      <c r="X7" s="205"/>
    </row>
    <row r="8" spans="2:39" ht="14.25" customHeight="1" x14ac:dyDescent="0.25">
      <c r="B8" s="197"/>
      <c r="C8" s="404"/>
      <c r="D8" s="404"/>
      <c r="E8" s="27"/>
      <c r="F8" s="208"/>
      <c r="G8" s="102"/>
      <c r="H8" s="91"/>
      <c r="I8" s="205"/>
      <c r="J8" s="205"/>
      <c r="K8" s="205"/>
      <c r="L8" s="98"/>
      <c r="M8" s="98"/>
      <c r="N8" s="27"/>
      <c r="O8" s="205"/>
      <c r="P8" s="205"/>
      <c r="Q8" s="205"/>
      <c r="R8" s="205"/>
      <c r="S8" s="205"/>
      <c r="T8" s="205"/>
      <c r="U8" s="205"/>
      <c r="V8" s="205"/>
      <c r="W8" s="205"/>
      <c r="X8" s="205"/>
    </row>
    <row r="9" spans="2:39" s="205" customFormat="1" ht="14.25" customHeight="1" x14ac:dyDescent="0.25">
      <c r="B9" s="998"/>
      <c r="C9" s="999"/>
      <c r="D9" s="658"/>
      <c r="E9" s="658"/>
      <c r="F9" s="658"/>
      <c r="G9" s="658"/>
      <c r="H9" s="658"/>
    </row>
    <row r="10" spans="2:39" ht="14.25" customHeight="1" x14ac:dyDescent="0.25"/>
    <row r="11" spans="2:39" ht="15.75" customHeight="1" x14ac:dyDescent="0.25">
      <c r="B11" s="197" t="s">
        <v>16</v>
      </c>
      <c r="C11" s="610"/>
      <c r="I11" s="205"/>
      <c r="J11" s="205"/>
      <c r="K11" s="205"/>
      <c r="L11" s="205"/>
      <c r="M11" s="205"/>
      <c r="N11" s="205"/>
      <c r="O11" s="205"/>
      <c r="P11" s="657"/>
      <c r="Q11" s="607"/>
      <c r="R11" s="656"/>
      <c r="S11" s="607"/>
      <c r="T11" s="607"/>
      <c r="U11" s="607"/>
      <c r="V11" s="607"/>
      <c r="W11" s="607"/>
      <c r="X11" s="28"/>
    </row>
    <row r="12" spans="2:39" ht="15.75" customHeight="1" x14ac:dyDescent="0.25">
      <c r="B12" s="211" t="s">
        <v>66</v>
      </c>
      <c r="C12" s="655">
        <v>0.61450000000000005</v>
      </c>
      <c r="D12" s="654"/>
      <c r="I12" s="205"/>
      <c r="J12" s="205"/>
      <c r="K12" s="205"/>
      <c r="L12" s="205"/>
      <c r="M12" s="205"/>
      <c r="N12" s="205"/>
      <c r="O12" s="205"/>
      <c r="P12" s="657"/>
      <c r="Q12" s="607"/>
      <c r="R12" s="656"/>
      <c r="S12" s="607"/>
      <c r="T12" s="607"/>
      <c r="U12" s="607"/>
      <c r="V12" s="607"/>
      <c r="W12" s="607"/>
      <c r="X12" s="28"/>
    </row>
    <row r="13" spans="2:39" ht="15.75" customHeight="1" x14ac:dyDescent="0.25">
      <c r="B13" s="211" t="s">
        <v>67</v>
      </c>
      <c r="C13" s="655">
        <v>1</v>
      </c>
      <c r="D13" s="654"/>
      <c r="I13" s="205"/>
      <c r="J13" s="205"/>
      <c r="K13" s="205"/>
      <c r="L13" s="205"/>
      <c r="M13" s="205"/>
      <c r="N13" s="205"/>
      <c r="O13" s="205"/>
      <c r="P13" s="205"/>
      <c r="Q13" s="205"/>
      <c r="R13" s="205"/>
      <c r="S13" s="205"/>
      <c r="T13" s="205"/>
      <c r="U13" s="205"/>
      <c r="V13" s="205"/>
      <c r="W13" s="205"/>
      <c r="X13" s="205"/>
    </row>
    <row r="14" spans="2:39" ht="15.75" customHeight="1" x14ac:dyDescent="0.25">
      <c r="B14" s="819" t="s">
        <v>68</v>
      </c>
      <c r="C14" s="655">
        <v>0.67300000000000004</v>
      </c>
      <c r="I14" s="205"/>
      <c r="J14" s="205"/>
      <c r="K14" s="205"/>
      <c r="L14" s="205"/>
      <c r="M14" s="205"/>
      <c r="N14" s="205"/>
      <c r="O14" s="205"/>
      <c r="P14" s="657"/>
      <c r="Q14" s="607"/>
      <c r="R14" s="656"/>
      <c r="S14" s="607"/>
      <c r="T14" s="607"/>
      <c r="U14" s="607"/>
      <c r="V14" s="607"/>
      <c r="W14" s="607"/>
      <c r="X14" s="28"/>
    </row>
    <row r="15" spans="2:39" ht="15.75" customHeight="1" x14ac:dyDescent="0.25">
      <c r="B15" s="23" t="s">
        <v>245</v>
      </c>
      <c r="C15" s="651">
        <v>0.57906999999999997</v>
      </c>
      <c r="D15" s="650"/>
      <c r="I15" s="205"/>
      <c r="J15" s="205"/>
      <c r="K15" s="205"/>
      <c r="L15" s="205"/>
      <c r="M15" s="205"/>
      <c r="N15" s="205"/>
      <c r="O15" s="205"/>
      <c r="P15" s="657"/>
      <c r="Q15" s="607"/>
      <c r="R15" s="656"/>
      <c r="S15" s="607"/>
      <c r="T15" s="607"/>
      <c r="U15" s="607"/>
      <c r="V15" s="607"/>
      <c r="W15" s="607"/>
      <c r="X15" s="28"/>
      <c r="Y15" s="205"/>
      <c r="Z15" s="205"/>
      <c r="AA15" s="205"/>
      <c r="AB15" s="205"/>
      <c r="AC15" s="205"/>
      <c r="AD15" s="205"/>
      <c r="AE15" s="205"/>
      <c r="AF15" s="205"/>
      <c r="AG15" s="205"/>
      <c r="AH15" s="205"/>
      <c r="AI15" s="205"/>
      <c r="AJ15" s="205"/>
      <c r="AK15" s="205"/>
      <c r="AL15" s="205"/>
      <c r="AM15" s="205"/>
    </row>
    <row r="16" spans="2:39" ht="15.75" customHeight="1" x14ac:dyDescent="0.25">
      <c r="B16" s="819" t="s">
        <v>69</v>
      </c>
      <c r="C16" s="655">
        <v>0.6653</v>
      </c>
      <c r="D16" s="654"/>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row>
    <row r="17" spans="2:49" ht="15.75" customHeight="1" x14ac:dyDescent="0.25">
      <c r="B17" s="23" t="s">
        <v>362</v>
      </c>
      <c r="C17" s="651">
        <v>1</v>
      </c>
      <c r="D17" s="650"/>
      <c r="I17" s="205"/>
      <c r="J17" s="205"/>
      <c r="K17" s="205"/>
      <c r="L17" s="205"/>
      <c r="M17" s="205"/>
      <c r="N17" s="205"/>
      <c r="O17" s="205"/>
      <c r="P17" s="205"/>
      <c r="Q17" s="205"/>
      <c r="R17" s="205"/>
      <c r="S17" s="205"/>
      <c r="T17" s="205"/>
      <c r="U17" s="205"/>
      <c r="V17" s="205"/>
      <c r="W17" s="205"/>
      <c r="X17" s="205"/>
      <c r="Y17" s="205"/>
      <c r="Z17" s="313"/>
      <c r="AA17" s="607"/>
      <c r="AB17" s="607"/>
      <c r="AC17" s="205"/>
      <c r="AD17" s="95"/>
      <c r="AE17" s="27"/>
      <c r="AF17" s="27"/>
      <c r="AG17" s="205"/>
      <c r="AH17" s="205"/>
      <c r="AI17" s="205"/>
      <c r="AJ17" s="205"/>
      <c r="AK17" s="205"/>
      <c r="AL17" s="205"/>
      <c r="AM17" s="205"/>
    </row>
    <row r="18" spans="2:49" ht="15.75" customHeight="1" x14ac:dyDescent="0.25">
      <c r="B18" s="23" t="s">
        <v>247</v>
      </c>
      <c r="C18" s="653">
        <v>0.89870000000000005</v>
      </c>
      <c r="D18" s="652"/>
      <c r="I18" s="205"/>
      <c r="J18" s="205"/>
      <c r="K18" s="205"/>
      <c r="L18" s="205"/>
      <c r="M18" s="205"/>
      <c r="N18" s="205"/>
      <c r="O18" s="205"/>
      <c r="P18" s="205"/>
      <c r="Q18" s="205"/>
      <c r="R18" s="205"/>
      <c r="S18" s="205"/>
      <c r="T18" s="205"/>
      <c r="U18" s="205"/>
      <c r="V18" s="205"/>
      <c r="W18" s="205"/>
      <c r="X18" s="205"/>
      <c r="Y18" s="205"/>
      <c r="Z18" s="649"/>
      <c r="AA18" s="607"/>
      <c r="AB18" s="607"/>
      <c r="AC18" s="205"/>
      <c r="AD18" s="649"/>
      <c r="AE18" s="27"/>
      <c r="AF18" s="27"/>
      <c r="AG18" s="205"/>
      <c r="AH18" s="205"/>
      <c r="AI18" s="205"/>
      <c r="AJ18" s="205"/>
      <c r="AK18" s="205"/>
      <c r="AL18" s="205"/>
      <c r="AM18" s="205"/>
    </row>
    <row r="19" spans="2:49" s="74" customFormat="1" ht="15.75" customHeight="1" x14ac:dyDescent="0.25">
      <c r="B19" s="21" t="s">
        <v>246</v>
      </c>
      <c r="C19" s="651">
        <v>0.77580000000000005</v>
      </c>
      <c r="D19" s="650"/>
    </row>
    <row r="20" spans="2:49" ht="15.75" customHeight="1" x14ac:dyDescent="0.25">
      <c r="B20" s="23" t="s">
        <v>244</v>
      </c>
      <c r="C20" s="818" t="s">
        <v>563</v>
      </c>
      <c r="I20" s="205"/>
      <c r="J20" s="205"/>
      <c r="K20" s="205"/>
      <c r="L20" s="205"/>
      <c r="M20" s="205"/>
      <c r="N20" s="205"/>
      <c r="O20" s="205"/>
      <c r="P20" s="205"/>
      <c r="Q20" s="205"/>
      <c r="R20" s="205"/>
      <c r="S20" s="205"/>
      <c r="T20" s="205"/>
      <c r="U20" s="205"/>
      <c r="V20" s="205"/>
      <c r="W20" s="205"/>
      <c r="X20" s="205"/>
      <c r="Y20" s="205"/>
      <c r="Z20" s="313"/>
      <c r="AA20" s="607"/>
      <c r="AB20" s="607"/>
      <c r="AC20" s="205"/>
      <c r="AD20" s="649"/>
      <c r="AE20" s="27"/>
      <c r="AF20" s="27"/>
      <c r="AG20" s="205"/>
      <c r="AH20" s="205"/>
      <c r="AI20" s="205"/>
      <c r="AJ20" s="205"/>
      <c r="AK20" s="205"/>
      <c r="AL20" s="205"/>
      <c r="AM20" s="205"/>
    </row>
    <row r="21" spans="2:49" ht="14.25" customHeight="1" x14ac:dyDescent="0.25">
      <c r="I21" s="205"/>
      <c r="J21" s="205"/>
      <c r="K21" s="205"/>
      <c r="L21" s="205"/>
      <c r="M21" s="205"/>
      <c r="N21" s="205"/>
      <c r="O21" s="205"/>
      <c r="P21" s="205"/>
      <c r="Q21" s="205"/>
      <c r="R21" s="205"/>
      <c r="S21" s="205"/>
      <c r="T21" s="205"/>
      <c r="U21" s="205"/>
      <c r="V21" s="205"/>
      <c r="W21" s="205"/>
      <c r="X21" s="205"/>
      <c r="Y21" s="205"/>
      <c r="Z21" s="205"/>
      <c r="AA21" s="205"/>
      <c r="AB21" s="205"/>
      <c r="AC21" s="205"/>
      <c r="AD21" s="648"/>
      <c r="AE21" s="27"/>
      <c r="AF21" s="27"/>
      <c r="AG21" s="205"/>
      <c r="AH21" s="205"/>
      <c r="AI21" s="205"/>
      <c r="AJ21" s="205"/>
      <c r="AK21" s="205"/>
      <c r="AL21" s="205"/>
      <c r="AM21" s="205"/>
    </row>
    <row r="22" spans="2:49" ht="14.25" customHeight="1" x14ac:dyDescent="0.25">
      <c r="I22" s="205"/>
      <c r="J22" s="205"/>
      <c r="K22" s="205"/>
      <c r="L22" s="205"/>
      <c r="M22" s="205"/>
      <c r="N22" s="205"/>
      <c r="O22" s="205"/>
      <c r="P22" s="205"/>
      <c r="Q22" s="205"/>
      <c r="R22" s="205"/>
      <c r="S22" s="205"/>
      <c r="T22" s="205"/>
      <c r="U22" s="205"/>
      <c r="V22" s="205"/>
      <c r="W22" s="205"/>
      <c r="X22" s="205"/>
      <c r="Y22" s="205"/>
      <c r="Z22" s="205"/>
      <c r="AA22" s="205"/>
      <c r="AB22" s="205"/>
      <c r="AC22" s="205"/>
      <c r="AD22" s="648"/>
      <c r="AE22" s="27"/>
      <c r="AF22" s="27"/>
      <c r="AG22" s="205"/>
      <c r="AH22" s="205"/>
      <c r="AI22" s="205"/>
      <c r="AJ22" s="205"/>
      <c r="AK22" s="205"/>
      <c r="AL22" s="205"/>
      <c r="AM22" s="205"/>
    </row>
    <row r="23" spans="2:49" ht="14.25" customHeight="1" x14ac:dyDescent="0.2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row>
    <row r="24" spans="2:49" ht="15" customHeight="1" x14ac:dyDescent="0.25">
      <c r="B24" s="598" t="s">
        <v>499</v>
      </c>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row>
    <row r="25" spans="2:49" x14ac:dyDescent="0.25">
      <c r="B25" s="598" t="s">
        <v>498</v>
      </c>
      <c r="C25" s="74"/>
      <c r="D25" s="74"/>
      <c r="E25" s="74"/>
      <c r="F25" s="74"/>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row>
    <row r="26" spans="2:49" x14ac:dyDescent="0.25">
      <c r="B26" s="308"/>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row>
    <row r="27" spans="2:49" ht="27" customHeight="1" thickBot="1" x14ac:dyDescent="0.3">
      <c r="C27" s="151"/>
      <c r="D27" s="151"/>
      <c r="E27" s="307"/>
      <c r="F27" s="152"/>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1001" t="s">
        <v>70</v>
      </c>
      <c r="AI27" s="1001"/>
      <c r="AJ27" s="1001"/>
      <c r="AK27" s="1001"/>
      <c r="AL27" s="1001"/>
      <c r="AM27" s="1001"/>
    </row>
    <row r="28" spans="2:49" ht="32.25" thickBot="1" x14ac:dyDescent="0.3">
      <c r="C28" s="151"/>
      <c r="D28" s="151"/>
      <c r="E28" s="307"/>
      <c r="F28" s="152"/>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647" t="s">
        <v>59</v>
      </c>
      <c r="AI28" s="647"/>
      <c r="AJ28" s="647" t="s">
        <v>71</v>
      </c>
      <c r="AK28" s="647" t="s">
        <v>72</v>
      </c>
      <c r="AL28" s="647" t="s">
        <v>73</v>
      </c>
      <c r="AM28" s="647" t="s">
        <v>74</v>
      </c>
    </row>
    <row r="29" spans="2:49" ht="18" customHeight="1" x14ac:dyDescent="0.2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313" t="s">
        <v>60</v>
      </c>
      <c r="AI29" s="608"/>
      <c r="AJ29" s="608"/>
      <c r="AK29" s="608"/>
      <c r="AL29" s="608"/>
      <c r="AM29" s="608"/>
    </row>
    <row r="30" spans="2:49" ht="16.5" thickBot="1" x14ac:dyDescent="0.3">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103" t="s">
        <v>0</v>
      </c>
      <c r="AI30" s="104"/>
      <c r="AJ30" s="105"/>
      <c r="AK30" s="105"/>
      <c r="AL30" s="105"/>
      <c r="AM30" s="105"/>
    </row>
    <row r="31" spans="2:49" ht="35.1" customHeight="1" thickBot="1" x14ac:dyDescent="0.3">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645" t="s">
        <v>75</v>
      </c>
      <c r="AI31" s="645"/>
      <c r="AJ31" s="646" t="s">
        <v>76</v>
      </c>
      <c r="AK31" s="644"/>
      <c r="AL31" s="644"/>
      <c r="AM31" s="644"/>
    </row>
    <row r="32" spans="2:49" ht="35.1" customHeight="1" thickBot="1" x14ac:dyDescent="0.3">
      <c r="AH32" s="645" t="s">
        <v>77</v>
      </c>
      <c r="AI32" s="645"/>
      <c r="AJ32" s="646" t="s">
        <v>78</v>
      </c>
      <c r="AK32" s="644"/>
      <c r="AL32" s="644"/>
      <c r="AM32" s="644"/>
      <c r="AN32" s="205"/>
      <c r="AO32" s="205"/>
      <c r="AP32" s="205"/>
      <c r="AQ32" s="205"/>
      <c r="AR32" s="205"/>
      <c r="AS32" s="205"/>
      <c r="AT32" s="205"/>
      <c r="AU32" s="205"/>
      <c r="AV32" s="205"/>
      <c r="AW32" s="205"/>
    </row>
    <row r="33" spans="34:53" ht="35.1" customHeight="1" thickBot="1" x14ac:dyDescent="0.3">
      <c r="AH33" s="645" t="s">
        <v>79</v>
      </c>
      <c r="AI33" s="645"/>
      <c r="AJ33" s="646" t="s">
        <v>80</v>
      </c>
      <c r="AK33" s="644"/>
      <c r="AL33" s="644"/>
      <c r="AM33" s="644"/>
      <c r="AN33" s="205"/>
      <c r="AO33" s="205"/>
      <c r="AP33" s="205"/>
      <c r="AQ33" s="205"/>
      <c r="AR33" s="205"/>
      <c r="AS33" s="205"/>
      <c r="AT33" s="205"/>
      <c r="AU33" s="205"/>
      <c r="AV33" s="205"/>
      <c r="AW33" s="205"/>
    </row>
    <row r="34" spans="34:53" ht="35.1" customHeight="1" thickBot="1" x14ac:dyDescent="0.3">
      <c r="AH34" s="645" t="s">
        <v>81</v>
      </c>
      <c r="AI34" s="645"/>
      <c r="AJ34" s="646"/>
      <c r="AK34" s="644"/>
      <c r="AL34" s="644"/>
      <c r="AM34" s="644"/>
      <c r="AN34" s="205"/>
      <c r="AO34" s="205"/>
      <c r="AP34" s="205"/>
      <c r="AQ34" s="205"/>
      <c r="AR34" s="205"/>
      <c r="AS34" s="205"/>
      <c r="AT34" s="205"/>
      <c r="AU34" s="205"/>
      <c r="AV34" s="205"/>
      <c r="AW34" s="205"/>
    </row>
    <row r="35" spans="34:53" ht="35.1" customHeight="1" thickBot="1" x14ac:dyDescent="0.3">
      <c r="AH35" s="645"/>
      <c r="AI35" s="645"/>
      <c r="AJ35" s="646"/>
      <c r="AK35" s="644"/>
      <c r="AL35" s="644"/>
      <c r="AM35" s="644"/>
      <c r="AN35" s="205"/>
      <c r="AO35" s="205"/>
      <c r="AP35" s="205"/>
      <c r="AQ35" s="205"/>
      <c r="AR35" s="205"/>
      <c r="AS35" s="205"/>
      <c r="AT35" s="205"/>
      <c r="AU35" s="205"/>
      <c r="AV35" s="205"/>
      <c r="AW35" s="205"/>
    </row>
    <row r="36" spans="34:53" ht="18" customHeight="1" thickBot="1" x14ac:dyDescent="0.3">
      <c r="AH36" s="645" t="s">
        <v>82</v>
      </c>
      <c r="AI36" s="636"/>
      <c r="AJ36" s="643"/>
      <c r="AK36" s="636"/>
      <c r="AL36" s="636"/>
      <c r="AM36" s="644" t="s">
        <v>83</v>
      </c>
      <c r="AN36" s="205"/>
      <c r="AO36" s="205"/>
      <c r="AP36" s="205"/>
      <c r="AQ36" s="205"/>
      <c r="AR36" s="205"/>
      <c r="AS36" s="205"/>
      <c r="AT36" s="205"/>
      <c r="AU36" s="205"/>
      <c r="AV36" s="205"/>
      <c r="AW36" s="205"/>
    </row>
    <row r="37" spans="34:53" ht="18" customHeight="1" thickBot="1" x14ac:dyDescent="0.3">
      <c r="AH37" s="636" t="s">
        <v>84</v>
      </c>
      <c r="AI37" s="636"/>
      <c r="AJ37" s="643"/>
      <c r="AK37" s="636"/>
      <c r="AL37" s="636"/>
      <c r="AM37" s="636"/>
      <c r="AN37" s="205"/>
      <c r="AO37" s="205"/>
      <c r="AP37" s="205"/>
      <c r="AQ37" s="205"/>
      <c r="AR37" s="205"/>
      <c r="AS37" s="205"/>
      <c r="AT37" s="205"/>
      <c r="AU37" s="205"/>
      <c r="AV37" s="205"/>
      <c r="AW37" s="205"/>
    </row>
    <row r="38" spans="34:53" ht="35.1" customHeight="1" thickBot="1" x14ac:dyDescent="0.3">
      <c r="AH38" s="642" t="s">
        <v>85</v>
      </c>
      <c r="AI38" s="642"/>
      <c r="AJ38" s="641" t="s">
        <v>86</v>
      </c>
      <c r="AK38" s="640"/>
      <c r="AL38" s="640"/>
      <c r="AM38" s="640"/>
      <c r="AN38" s="205"/>
      <c r="AO38" s="205"/>
      <c r="AP38" s="205"/>
      <c r="AQ38" s="205"/>
      <c r="AR38" s="205"/>
      <c r="AS38" s="205"/>
      <c r="AT38" s="205"/>
      <c r="AU38" s="205"/>
      <c r="AV38" s="205"/>
      <c r="AW38" s="205"/>
    </row>
    <row r="39" spans="34:53" ht="35.1" customHeight="1" x14ac:dyDescent="0.25">
      <c r="AH39" s="638" t="s">
        <v>87</v>
      </c>
      <c r="AI39" s="638"/>
      <c r="AJ39" s="639" t="s">
        <v>88</v>
      </c>
      <c r="AK39" s="637"/>
      <c r="AL39" s="637"/>
      <c r="AM39" s="637"/>
      <c r="AN39" s="205"/>
      <c r="AO39" s="205"/>
      <c r="AP39" s="205"/>
      <c r="AQ39" s="205"/>
      <c r="AR39" s="205"/>
      <c r="AS39" s="205"/>
      <c r="AT39" s="205"/>
      <c r="AU39" s="205"/>
      <c r="AV39" s="205"/>
      <c r="AW39" s="205"/>
    </row>
    <row r="40" spans="34:53" ht="18" customHeight="1" x14ac:dyDescent="0.25">
      <c r="AH40" s="313" t="s">
        <v>89</v>
      </c>
      <c r="AI40" s="508"/>
      <c r="AJ40" s="609"/>
      <c r="AK40" s="607"/>
      <c r="AL40" s="607"/>
      <c r="AM40" s="607"/>
      <c r="AN40" s="205"/>
      <c r="AO40" s="205"/>
      <c r="AP40" s="205"/>
      <c r="AQ40" s="205"/>
      <c r="AR40" s="205"/>
      <c r="AS40" s="205"/>
      <c r="AT40" s="205"/>
      <c r="AU40" s="205"/>
      <c r="AV40" s="205"/>
      <c r="AW40" s="205"/>
    </row>
    <row r="41" spans="34:53" ht="34.5" customHeight="1" x14ac:dyDescent="0.25">
      <c r="AH41" s="508" t="s">
        <v>90</v>
      </c>
      <c r="AI41" s="508"/>
      <c r="AJ41" s="609"/>
      <c r="AK41" s="607"/>
      <c r="AL41" s="607"/>
      <c r="AM41" s="607" t="s">
        <v>83</v>
      </c>
      <c r="AN41" s="205"/>
      <c r="AO41" s="205"/>
      <c r="AP41" s="205"/>
      <c r="AQ41" s="205"/>
      <c r="AR41" s="205"/>
      <c r="AS41" s="205"/>
      <c r="AT41" s="205"/>
      <c r="AU41" s="205"/>
      <c r="AV41" s="205"/>
      <c r="AW41" s="205"/>
    </row>
    <row r="42" spans="34:53" ht="18" customHeight="1" x14ac:dyDescent="0.25">
      <c r="AH42" s="313" t="s">
        <v>91</v>
      </c>
      <c r="AI42" s="313"/>
      <c r="AJ42" s="608"/>
      <c r="AK42" s="610"/>
      <c r="AL42" s="610"/>
      <c r="AM42" s="610"/>
      <c r="AN42" s="205"/>
      <c r="AO42" s="205"/>
      <c r="AP42" s="205"/>
      <c r="AQ42" s="205"/>
      <c r="AR42" s="205"/>
      <c r="AS42" s="205"/>
      <c r="AT42" s="205"/>
      <c r="AU42" s="205"/>
      <c r="AV42" s="205"/>
      <c r="AW42" s="205"/>
    </row>
    <row r="43" spans="34:53" ht="35.1" customHeight="1" x14ac:dyDescent="0.25">
      <c r="AH43" s="508" t="s">
        <v>92</v>
      </c>
      <c r="AI43" s="508"/>
      <c r="AJ43" s="609" t="s">
        <v>93</v>
      </c>
      <c r="AK43" s="607"/>
      <c r="AL43" s="607"/>
      <c r="AM43" s="607"/>
      <c r="AN43" s="205"/>
      <c r="AO43" s="205"/>
      <c r="AP43" s="205"/>
      <c r="AQ43" s="205"/>
      <c r="AR43" s="205"/>
      <c r="AS43" s="205"/>
      <c r="AT43" s="205"/>
      <c r="AU43" s="205"/>
      <c r="AV43" s="205"/>
      <c r="AW43" s="205"/>
    </row>
    <row r="44" spans="34:53" ht="18" customHeight="1" x14ac:dyDescent="0.25">
      <c r="AH44" s="313" t="s">
        <v>7</v>
      </c>
      <c r="AI44" s="508"/>
      <c r="AJ44" s="607"/>
      <c r="AK44" s="607"/>
      <c r="AL44" s="607"/>
      <c r="AM44" s="607"/>
      <c r="AN44" s="205"/>
      <c r="AO44" s="205"/>
      <c r="AP44" s="205"/>
      <c r="AQ44" s="205"/>
      <c r="AR44" s="205"/>
      <c r="AS44" s="205"/>
      <c r="AT44" s="205"/>
      <c r="AU44" s="205"/>
      <c r="AV44" s="205"/>
      <c r="AW44" s="205"/>
    </row>
    <row r="45" spans="34:53" ht="35.1" customHeight="1" x14ac:dyDescent="0.25">
      <c r="AH45" s="508" t="s">
        <v>94</v>
      </c>
      <c r="AI45" s="508"/>
      <c r="AJ45" s="609" t="s">
        <v>95</v>
      </c>
      <c r="AK45" s="607"/>
      <c r="AL45" s="607"/>
      <c r="AM45" s="607"/>
      <c r="AN45" s="205"/>
      <c r="AO45" s="205"/>
      <c r="AP45" s="205"/>
      <c r="AQ45" s="205"/>
      <c r="AR45" s="205"/>
      <c r="AS45" s="205"/>
      <c r="AT45" s="205"/>
      <c r="AU45" s="205"/>
      <c r="AV45" s="205"/>
      <c r="AW45" s="205"/>
    </row>
    <row r="46" spans="34:53" ht="35.1" customHeight="1" thickBot="1" x14ac:dyDescent="0.3">
      <c r="AH46" s="205" t="s">
        <v>81</v>
      </c>
      <c r="AI46" s="205"/>
      <c r="AJ46" s="205"/>
      <c r="AK46" s="205"/>
      <c r="AL46" s="205"/>
      <c r="AM46" s="205"/>
      <c r="AN46" s="205"/>
      <c r="AO46" s="1000">
        <v>2015</v>
      </c>
      <c r="AP46" s="1000"/>
      <c r="AQ46" s="1000"/>
      <c r="AR46" s="1000"/>
      <c r="AS46" s="1000"/>
      <c r="AT46" s="1000">
        <v>2016</v>
      </c>
      <c r="AU46" s="1000"/>
      <c r="AV46" s="1000"/>
      <c r="AW46" s="1000"/>
    </row>
    <row r="47" spans="34:53" ht="23.25" customHeight="1" thickBot="1" x14ac:dyDescent="0.3">
      <c r="AH47" s="205"/>
      <c r="AI47" s="205"/>
      <c r="AJ47" s="205"/>
      <c r="AK47" s="205"/>
      <c r="AL47" s="205"/>
      <c r="AM47" s="205"/>
      <c r="AN47" s="205"/>
      <c r="AO47" s="569"/>
      <c r="AP47" s="569" t="s">
        <v>10</v>
      </c>
      <c r="AQ47" s="569" t="s">
        <v>5</v>
      </c>
      <c r="AR47" s="569" t="s">
        <v>96</v>
      </c>
      <c r="AS47" s="569" t="s">
        <v>1</v>
      </c>
      <c r="AT47" s="569" t="s">
        <v>10</v>
      </c>
      <c r="AU47" s="569" t="s">
        <v>5</v>
      </c>
      <c r="AV47" s="569" t="s">
        <v>96</v>
      </c>
      <c r="AW47" s="569" t="s">
        <v>1</v>
      </c>
    </row>
    <row r="48" spans="34:53" ht="34.5" customHeight="1" thickBot="1" x14ac:dyDescent="0.3">
      <c r="AH48" s="1001" t="s">
        <v>97</v>
      </c>
      <c r="AI48" s="1001"/>
      <c r="AJ48" s="1001"/>
      <c r="AK48" s="1001"/>
      <c r="AL48" s="1001"/>
      <c r="AM48" s="1001"/>
      <c r="AN48" s="205"/>
      <c r="AO48" s="106" t="s">
        <v>98</v>
      </c>
      <c r="AP48" s="30"/>
      <c r="AQ48" s="30"/>
      <c r="AR48" s="30"/>
      <c r="AS48" s="30"/>
      <c r="AT48" s="30"/>
      <c r="AU48" s="30"/>
      <c r="AV48" s="30"/>
      <c r="AW48" s="30"/>
      <c r="AX48" s="205"/>
      <c r="AY48" s="205"/>
      <c r="AZ48" s="205"/>
      <c r="BA48" s="205"/>
    </row>
    <row r="49" spans="34:53" ht="33" customHeight="1" thickBot="1" x14ac:dyDescent="0.3">
      <c r="AH49" s="608" t="s">
        <v>59</v>
      </c>
      <c r="AI49" s="608"/>
      <c r="AJ49" s="608" t="s">
        <v>71</v>
      </c>
      <c r="AK49" s="608" t="s">
        <v>72</v>
      </c>
      <c r="AL49" s="608"/>
      <c r="AM49" s="608" t="s">
        <v>99</v>
      </c>
      <c r="AN49" s="205"/>
      <c r="AO49" s="106" t="s">
        <v>100</v>
      </c>
      <c r="AP49" s="30"/>
      <c r="AQ49" s="30"/>
      <c r="AR49" s="30"/>
      <c r="AS49" s="636"/>
      <c r="AT49" s="30"/>
      <c r="AU49" s="30"/>
      <c r="AV49" s="30"/>
      <c r="AW49" s="636"/>
      <c r="AX49" s="205"/>
      <c r="AY49" s="205"/>
      <c r="AZ49" s="205"/>
      <c r="BA49" s="205"/>
    </row>
    <row r="50" spans="34:53" ht="18" customHeight="1" thickBot="1" x14ac:dyDescent="0.3">
      <c r="AH50" s="638" t="s">
        <v>101</v>
      </c>
      <c r="AI50" s="638"/>
      <c r="AJ50" s="637"/>
      <c r="AK50" s="637"/>
      <c r="AL50" s="637"/>
      <c r="AM50" s="637"/>
      <c r="AN50" s="205"/>
      <c r="AO50" s="106" t="s">
        <v>102</v>
      </c>
      <c r="AP50" s="30"/>
      <c r="AQ50" s="30"/>
      <c r="AR50" s="30"/>
      <c r="AS50" s="636"/>
      <c r="AT50" s="30"/>
      <c r="AU50" s="30"/>
      <c r="AV50" s="30"/>
      <c r="AW50" s="636"/>
      <c r="AX50" s="205"/>
      <c r="AY50" s="205"/>
      <c r="AZ50" s="205"/>
      <c r="BA50" s="205"/>
    </row>
    <row r="51" spans="34:53" ht="18" customHeight="1" thickBot="1" x14ac:dyDescent="0.3">
      <c r="AH51" s="638"/>
      <c r="AI51" s="638"/>
      <c r="AJ51" s="637"/>
      <c r="AK51" s="637"/>
      <c r="AL51" s="637"/>
      <c r="AM51" s="637"/>
      <c r="AN51" s="205"/>
      <c r="AO51" s="106" t="s">
        <v>103</v>
      </c>
      <c r="AP51" s="30"/>
      <c r="AQ51" s="30"/>
      <c r="AR51" s="30"/>
      <c r="AS51" s="636"/>
      <c r="AT51" s="30"/>
      <c r="AU51" s="30"/>
      <c r="AV51" s="30"/>
      <c r="AW51" s="636"/>
      <c r="AX51" s="205"/>
      <c r="AY51" s="205"/>
      <c r="AZ51" s="205"/>
      <c r="BA51" s="205"/>
    </row>
    <row r="53" spans="34:53" ht="18" customHeight="1" thickBot="1" x14ac:dyDescent="0.3">
      <c r="AH53" s="205"/>
      <c r="AI53" s="205"/>
      <c r="AJ53" s="205"/>
      <c r="AK53" s="205"/>
      <c r="AL53" s="205"/>
      <c r="AM53" s="205"/>
      <c r="AN53" s="205"/>
      <c r="AO53" s="205"/>
      <c r="AP53" s="205"/>
      <c r="AQ53" s="205"/>
      <c r="AR53" s="205"/>
      <c r="AS53" s="205"/>
      <c r="AT53" s="205"/>
      <c r="AU53" s="205"/>
      <c r="AV53" s="205"/>
      <c r="AW53" s="205"/>
      <c r="AX53" s="205"/>
      <c r="AY53" s="1002" t="s">
        <v>85</v>
      </c>
      <c r="AZ53" s="1002"/>
      <c r="BA53" s="1002"/>
    </row>
    <row r="54" spans="34:53" ht="16.5" customHeight="1" thickBot="1" x14ac:dyDescent="0.3">
      <c r="AH54" s="205"/>
      <c r="AI54" s="205"/>
      <c r="AJ54" s="205"/>
      <c r="AK54" s="205"/>
      <c r="AL54" s="205"/>
      <c r="AM54" s="205"/>
      <c r="AN54" s="205"/>
      <c r="AO54" s="205"/>
      <c r="AP54" s="205"/>
      <c r="AQ54" s="205"/>
      <c r="AR54" s="205"/>
      <c r="AS54" s="205"/>
      <c r="AT54" s="205"/>
      <c r="AU54" s="205"/>
      <c r="AV54" s="205"/>
      <c r="AW54" s="205"/>
      <c r="AX54" s="205"/>
      <c r="AY54" s="569"/>
      <c r="AZ54" s="569">
        <v>2015</v>
      </c>
      <c r="BA54" s="569">
        <v>2016</v>
      </c>
    </row>
    <row r="55" spans="34:53" ht="18" customHeight="1" thickBot="1" x14ac:dyDescent="0.3">
      <c r="AH55" s="205"/>
      <c r="AI55" s="205"/>
      <c r="AJ55" s="205"/>
      <c r="AK55" s="205"/>
      <c r="AL55" s="205"/>
      <c r="AM55" s="205"/>
      <c r="AN55" s="205"/>
      <c r="AO55" s="205"/>
      <c r="AP55" s="205"/>
      <c r="AQ55" s="205"/>
      <c r="AR55" s="205"/>
      <c r="AS55" s="205"/>
      <c r="AT55" s="205"/>
      <c r="AU55" s="205"/>
      <c r="AV55" s="205"/>
      <c r="AW55" s="205"/>
      <c r="AX55" s="205"/>
      <c r="AY55" s="106" t="s">
        <v>104</v>
      </c>
      <c r="AZ55" s="30"/>
      <c r="BA55" s="30"/>
    </row>
    <row r="56" spans="34:53" ht="18" customHeight="1" thickBot="1" x14ac:dyDescent="0.3">
      <c r="AH56" s="205"/>
      <c r="AI56" s="205"/>
      <c r="AJ56" s="205"/>
      <c r="AK56" s="205"/>
      <c r="AL56" s="205"/>
      <c r="AM56" s="205"/>
      <c r="AN56" s="205"/>
      <c r="AO56" s="205"/>
      <c r="AP56" s="205"/>
      <c r="AQ56" s="205"/>
      <c r="AR56" s="205"/>
      <c r="AS56" s="205"/>
      <c r="AT56" s="205"/>
      <c r="AU56" s="205"/>
      <c r="AV56" s="205"/>
      <c r="AW56" s="205"/>
      <c r="AX56" s="205"/>
      <c r="AY56" s="106" t="s">
        <v>105</v>
      </c>
      <c r="AZ56" s="30"/>
      <c r="BA56" s="30"/>
    </row>
    <row r="57" spans="34:53" ht="18" customHeight="1" thickBot="1" x14ac:dyDescent="0.3">
      <c r="AH57" s="205"/>
      <c r="AI57" s="205"/>
      <c r="AJ57" s="205"/>
      <c r="AK57" s="205"/>
      <c r="AL57" s="205"/>
      <c r="AM57" s="205"/>
      <c r="AN57" s="205"/>
      <c r="AO57" s="205"/>
      <c r="AP57" s="205"/>
      <c r="AQ57" s="205"/>
      <c r="AR57" s="205"/>
      <c r="AS57" s="205"/>
      <c r="AT57" s="205"/>
      <c r="AU57" s="205"/>
      <c r="AV57" s="205"/>
      <c r="AW57" s="205"/>
      <c r="AX57" s="205"/>
      <c r="AY57" s="107" t="s">
        <v>106</v>
      </c>
      <c r="AZ57" s="30"/>
      <c r="BA57" s="30"/>
    </row>
    <row r="58" spans="34:53" ht="18" customHeight="1" thickBot="1" x14ac:dyDescent="0.3">
      <c r="AH58" s="205"/>
      <c r="AI58" s="205"/>
      <c r="AJ58" s="205"/>
      <c r="AK58" s="205"/>
      <c r="AL58" s="205"/>
      <c r="AM58" s="205"/>
      <c r="AN58" s="205"/>
      <c r="AO58" s="205"/>
      <c r="AP58" s="205"/>
      <c r="AQ58" s="205"/>
      <c r="AR58" s="205"/>
      <c r="AS58" s="205"/>
      <c r="AT58" s="205"/>
      <c r="AU58" s="205"/>
      <c r="AV58" s="205"/>
      <c r="AW58" s="205"/>
      <c r="AX58" s="205"/>
      <c r="AY58" s="107" t="s">
        <v>107</v>
      </c>
      <c r="AZ58" s="30"/>
      <c r="BA58" s="30"/>
    </row>
    <row r="59" spans="34:53" ht="18" customHeight="1" thickBot="1" x14ac:dyDescent="0.3">
      <c r="AH59" s="205"/>
      <c r="AI59" s="205"/>
      <c r="AJ59" s="205"/>
      <c r="AK59" s="205"/>
      <c r="AL59" s="205"/>
      <c r="AM59" s="205"/>
      <c r="AN59" s="205"/>
      <c r="AO59" s="205"/>
      <c r="AP59" s="205"/>
      <c r="AQ59" s="205"/>
      <c r="AR59" s="205"/>
      <c r="AS59" s="205"/>
      <c r="AT59" s="205"/>
      <c r="AU59" s="205"/>
      <c r="AV59" s="205"/>
      <c r="AW59" s="205"/>
      <c r="AX59" s="205"/>
      <c r="AY59" s="107" t="s">
        <v>108</v>
      </c>
      <c r="AZ59" s="30"/>
      <c r="BA59" s="30"/>
    </row>
    <row r="60" spans="34:53" ht="18" customHeight="1" thickBot="1" x14ac:dyDescent="0.3">
      <c r="AH60" s="205"/>
      <c r="AI60" s="205"/>
      <c r="AJ60" s="205"/>
      <c r="AK60" s="205"/>
      <c r="AL60" s="205"/>
      <c r="AM60" s="205"/>
      <c r="AN60" s="205"/>
      <c r="AO60" s="205"/>
      <c r="AP60" s="205"/>
      <c r="AQ60" s="205"/>
      <c r="AR60" s="205"/>
      <c r="AS60" s="205"/>
      <c r="AT60" s="205"/>
      <c r="AU60" s="205"/>
      <c r="AV60" s="205"/>
      <c r="AW60" s="205"/>
      <c r="AX60" s="205"/>
      <c r="AY60" s="106" t="s">
        <v>109</v>
      </c>
      <c r="AZ60" s="30"/>
      <c r="BA60" s="30"/>
    </row>
    <row r="61" spans="34:53" ht="18" customHeight="1" thickBot="1" x14ac:dyDescent="0.3">
      <c r="AH61" s="205"/>
      <c r="AI61" s="205"/>
      <c r="AJ61" s="205"/>
      <c r="AK61" s="205"/>
      <c r="AL61" s="205"/>
      <c r="AM61" s="205"/>
      <c r="AN61" s="205"/>
      <c r="AO61" s="205"/>
      <c r="AP61" s="205"/>
      <c r="AQ61" s="205"/>
      <c r="AR61" s="205"/>
      <c r="AS61" s="205"/>
      <c r="AT61" s="205"/>
      <c r="AU61" s="205"/>
      <c r="AV61" s="205"/>
      <c r="AW61" s="205"/>
      <c r="AX61" s="205"/>
      <c r="AY61" s="108" t="s">
        <v>110</v>
      </c>
      <c r="AZ61" s="30"/>
      <c r="BA61" s="30"/>
    </row>
    <row r="62" spans="34:53" ht="18" customHeight="1" thickBot="1" x14ac:dyDescent="0.3">
      <c r="AH62" s="205"/>
      <c r="AI62" s="205"/>
      <c r="AJ62" s="205"/>
      <c r="AK62" s="205"/>
      <c r="AL62" s="205"/>
      <c r="AM62" s="205"/>
      <c r="AN62" s="205"/>
      <c r="AO62" s="205"/>
      <c r="AP62" s="205"/>
      <c r="AQ62" s="205"/>
      <c r="AR62" s="205"/>
      <c r="AS62" s="205"/>
      <c r="AT62" s="205"/>
      <c r="AU62" s="205"/>
      <c r="AV62" s="205"/>
      <c r="AW62" s="205"/>
      <c r="AX62" s="205"/>
      <c r="AY62" s="106" t="s">
        <v>111</v>
      </c>
      <c r="AZ62" s="30"/>
      <c r="BA62" s="30"/>
    </row>
    <row r="63" spans="34:53" ht="18" customHeight="1" thickBot="1" x14ac:dyDescent="0.3">
      <c r="AH63" s="205"/>
      <c r="AI63" s="205"/>
      <c r="AJ63" s="205"/>
      <c r="AK63" s="205"/>
      <c r="AL63" s="205"/>
      <c r="AM63" s="205"/>
      <c r="AN63" s="205"/>
      <c r="AO63" s="205"/>
      <c r="AP63" s="205"/>
      <c r="AQ63" s="205"/>
      <c r="AR63" s="205"/>
      <c r="AS63" s="205"/>
      <c r="AT63" s="205"/>
      <c r="AU63" s="205"/>
      <c r="AV63" s="205"/>
      <c r="AW63" s="205"/>
      <c r="AX63" s="205"/>
      <c r="AY63" s="108" t="s">
        <v>112</v>
      </c>
      <c r="AZ63" s="30"/>
      <c r="BA63" s="30"/>
    </row>
    <row r="64" spans="34:53" ht="18" customHeight="1" thickBot="1" x14ac:dyDescent="0.3">
      <c r="AY64" s="108" t="s">
        <v>113</v>
      </c>
      <c r="AZ64" s="30"/>
      <c r="BA64" s="30"/>
    </row>
    <row r="65" spans="51:53" ht="18" customHeight="1" thickBot="1" x14ac:dyDescent="0.3">
      <c r="AY65" s="108" t="s">
        <v>114</v>
      </c>
      <c r="AZ65" s="30"/>
      <c r="BA65" s="30"/>
    </row>
    <row r="66" spans="51:53" ht="18" customHeight="1" thickBot="1" x14ac:dyDescent="0.3">
      <c r="AY66" s="106" t="s">
        <v>115</v>
      </c>
      <c r="AZ66" s="30"/>
      <c r="BA66" s="30"/>
    </row>
    <row r="67" spans="51:53" ht="16.5" hidden="1" customHeight="1" thickBot="1" x14ac:dyDescent="0.3">
      <c r="AY67" s="106"/>
      <c r="AZ67" s="30"/>
      <c r="BA67" s="30"/>
    </row>
    <row r="68" spans="51:53" x14ac:dyDescent="0.25">
      <c r="AY68" s="205"/>
      <c r="AZ68" s="205"/>
      <c r="BA68" s="205"/>
    </row>
  </sheetData>
  <mergeCells count="6">
    <mergeCell ref="B9:C9"/>
    <mergeCell ref="AT46:AW46"/>
    <mergeCell ref="AH48:AM48"/>
    <mergeCell ref="AY53:BA53"/>
    <mergeCell ref="AH27:AM27"/>
    <mergeCell ref="AO46:AS46"/>
  </mergeCells>
  <pageMargins left="0.7" right="0.7" top="0.78740157499999996" bottom="0.78740157499999996" header="0.3" footer="0.3"/>
  <pageSetup paperSize="9" scale="7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8ACC-F391-428F-BC1C-29F9D446E3CC}">
  <sheetPr>
    <tabColor theme="6"/>
    <pageSetUpPr fitToPage="1"/>
  </sheetPr>
  <dimension ref="B2:J38"/>
  <sheetViews>
    <sheetView showGridLines="0" zoomScaleNormal="100" workbookViewId="0"/>
  </sheetViews>
  <sheetFormatPr baseColWidth="10" defaultColWidth="10" defaultRowHeight="12.75" x14ac:dyDescent="0.2"/>
  <cols>
    <col min="1" max="1" width="3.625" style="341" customWidth="1"/>
    <col min="2" max="2" width="30.75" style="341" customWidth="1"/>
    <col min="3" max="3" width="11.625" style="341" customWidth="1"/>
    <col min="4" max="6" width="15.625" style="341" customWidth="1"/>
    <col min="7" max="7" width="11.625" style="341" customWidth="1"/>
    <col min="8" max="10" width="15.625" style="341" customWidth="1"/>
    <col min="11" max="16384" width="10" style="341"/>
  </cols>
  <sheetData>
    <row r="2" spans="2:10" ht="18" customHeight="1" thickBot="1" x14ac:dyDescent="0.25">
      <c r="B2" s="1003" t="s">
        <v>116</v>
      </c>
      <c r="C2" s="1004"/>
      <c r="D2" s="1005" t="s">
        <v>420</v>
      </c>
      <c r="E2" s="1005"/>
      <c r="F2" s="1005"/>
      <c r="G2" s="349"/>
      <c r="H2" s="1005" t="s">
        <v>332</v>
      </c>
      <c r="I2" s="1005"/>
      <c r="J2" s="1005"/>
    </row>
    <row r="3" spans="2:10" ht="16.350000000000001" customHeight="1" x14ac:dyDescent="0.25">
      <c r="B3" s="212" t="s">
        <v>117</v>
      </c>
      <c r="C3" s="213"/>
      <c r="D3" s="214" t="s">
        <v>421</v>
      </c>
      <c r="E3" s="214" t="s">
        <v>422</v>
      </c>
      <c r="F3" s="342" t="s">
        <v>1</v>
      </c>
      <c r="G3" s="215"/>
      <c r="H3" s="214" t="s">
        <v>421</v>
      </c>
      <c r="I3" s="214" t="s">
        <v>422</v>
      </c>
      <c r="J3" s="342" t="s">
        <v>1</v>
      </c>
    </row>
    <row r="4" spans="2:10" ht="15.75" x14ac:dyDescent="0.25">
      <c r="B4" s="216" t="s">
        <v>118</v>
      </c>
      <c r="C4" s="216"/>
      <c r="D4" s="353">
        <v>0.75</v>
      </c>
      <c r="E4" s="217">
        <v>0.25</v>
      </c>
      <c r="F4" s="217">
        <v>1</v>
      </c>
      <c r="G4" s="217"/>
      <c r="H4" s="217">
        <v>0.53</v>
      </c>
      <c r="I4" s="217">
        <v>0.47</v>
      </c>
      <c r="J4" s="217">
        <v>1</v>
      </c>
    </row>
    <row r="5" spans="2:10" ht="15.75" x14ac:dyDescent="0.25">
      <c r="B5" s="216" t="s">
        <v>119</v>
      </c>
      <c r="C5" s="216"/>
      <c r="D5" s="218">
        <v>7.4000000000000003E-3</v>
      </c>
      <c r="E5" s="218">
        <v>-5.2999999999999992E-3</v>
      </c>
      <c r="F5" s="217"/>
      <c r="G5" s="217"/>
      <c r="H5" s="218">
        <v>2.4899999999999999E-2</v>
      </c>
      <c r="I5" s="218">
        <v>1.035E-2</v>
      </c>
      <c r="J5" s="217"/>
    </row>
    <row r="6" spans="2:10" ht="15.75" x14ac:dyDescent="0.25">
      <c r="B6" s="216" t="s">
        <v>120</v>
      </c>
      <c r="C6" s="216"/>
      <c r="D6" s="218">
        <v>3.6999999999999998E-2</v>
      </c>
      <c r="E6" s="218">
        <v>3.6999999999999998E-2</v>
      </c>
      <c r="F6" s="219"/>
      <c r="G6" s="219"/>
      <c r="H6" s="218">
        <v>3.7999999999999999E-2</v>
      </c>
      <c r="I6" s="218">
        <v>3.7999999999999999E-2</v>
      </c>
      <c r="J6" s="219"/>
    </row>
    <row r="7" spans="2:10" ht="15.75" x14ac:dyDescent="0.25">
      <c r="B7" s="216" t="s">
        <v>121</v>
      </c>
      <c r="C7" s="216"/>
      <c r="D7" s="343">
        <v>0.39</v>
      </c>
      <c r="E7" s="343">
        <v>0.39</v>
      </c>
      <c r="F7" s="343"/>
      <c r="G7" s="350"/>
      <c r="H7" s="343">
        <v>0.4</v>
      </c>
      <c r="I7" s="343">
        <v>0.4</v>
      </c>
      <c r="J7" s="219"/>
    </row>
    <row r="8" spans="2:10" ht="15.75" x14ac:dyDescent="0.25">
      <c r="B8" s="216" t="s">
        <v>122</v>
      </c>
      <c r="C8" s="216"/>
      <c r="D8" s="343">
        <v>0.81</v>
      </c>
      <c r="E8" s="343">
        <v>0.81</v>
      </c>
      <c r="F8" s="343"/>
      <c r="G8" s="350"/>
      <c r="H8" s="343">
        <v>0.83</v>
      </c>
      <c r="I8" s="343">
        <v>0.83</v>
      </c>
      <c r="J8" s="219"/>
    </row>
    <row r="9" spans="2:10" ht="15.75" x14ac:dyDescent="0.25">
      <c r="B9" s="354" t="s">
        <v>367</v>
      </c>
      <c r="C9" s="216"/>
      <c r="D9" s="356">
        <v>3.9500000000000004E-3</v>
      </c>
      <c r="E9" s="356">
        <v>3.9500000000000004E-3</v>
      </c>
      <c r="F9" s="343"/>
      <c r="G9" s="350"/>
      <c r="H9" s="343"/>
      <c r="I9" s="343"/>
      <c r="J9" s="219"/>
    </row>
    <row r="10" spans="2:10" ht="15.75" x14ac:dyDescent="0.25">
      <c r="B10" s="216" t="s">
        <v>123</v>
      </c>
      <c r="C10" s="216"/>
      <c r="D10" s="344">
        <v>4.1350000000000005E-2</v>
      </c>
      <c r="E10" s="344">
        <v>2.8650000000000002E-2</v>
      </c>
      <c r="F10" s="219"/>
      <c r="G10" s="219"/>
      <c r="H10" s="344">
        <v>5.6399999999999999E-2</v>
      </c>
      <c r="I10" s="344">
        <v>4.19E-2</v>
      </c>
      <c r="J10" s="219"/>
    </row>
    <row r="11" spans="2:10" ht="15.75" x14ac:dyDescent="0.25">
      <c r="B11" s="216" t="s">
        <v>124</v>
      </c>
      <c r="C11" s="216"/>
      <c r="D11" s="345">
        <v>5.8999999999999997E-2</v>
      </c>
      <c r="E11" s="345">
        <v>4.0899999999999999E-2</v>
      </c>
      <c r="F11" s="220"/>
      <c r="G11" s="220"/>
      <c r="H11" s="345">
        <v>0.08</v>
      </c>
      <c r="I11" s="345">
        <v>5.9400000000000001E-2</v>
      </c>
      <c r="J11" s="219"/>
    </row>
    <row r="12" spans="2:10" ht="15.75" x14ac:dyDescent="0.25">
      <c r="B12" s="216" t="s">
        <v>125</v>
      </c>
      <c r="C12" s="216"/>
      <c r="D12" s="344">
        <v>5.0700000000000002E-2</v>
      </c>
      <c r="E12" s="344">
        <v>3.5099999999999999E-2</v>
      </c>
      <c r="F12" s="219"/>
      <c r="G12" s="219"/>
      <c r="H12" s="344">
        <v>6.9099999999999995E-2</v>
      </c>
      <c r="I12" s="344">
        <v>5.1200000000000002E-2</v>
      </c>
      <c r="J12" s="219"/>
    </row>
    <row r="13" spans="2:10" ht="5.25" customHeight="1" x14ac:dyDescent="0.25">
      <c r="B13" s="216"/>
      <c r="C13" s="216"/>
      <c r="D13" s="344"/>
      <c r="E13" s="344"/>
      <c r="F13" s="219"/>
      <c r="G13" s="219"/>
      <c r="H13" s="344"/>
      <c r="I13" s="344"/>
      <c r="J13" s="219"/>
    </row>
    <row r="14" spans="2:10" ht="15.75" x14ac:dyDescent="0.25">
      <c r="B14" s="212" t="s">
        <v>126</v>
      </c>
      <c r="C14" s="213"/>
      <c r="D14" s="221"/>
      <c r="E14" s="221"/>
      <c r="F14" s="220"/>
      <c r="G14" s="220"/>
      <c r="H14" s="221"/>
      <c r="I14" s="221"/>
      <c r="J14" s="220"/>
    </row>
    <row r="15" spans="2:10" ht="18" x14ac:dyDescent="0.25">
      <c r="B15" s="216" t="s">
        <v>127</v>
      </c>
      <c r="C15" s="216"/>
      <c r="D15" s="666" t="s">
        <v>423</v>
      </c>
      <c r="E15" s="665"/>
      <c r="F15" s="222"/>
      <c r="G15" s="222"/>
      <c r="H15" s="664" t="s">
        <v>424</v>
      </c>
      <c r="I15" s="663"/>
      <c r="J15" s="218"/>
    </row>
    <row r="16" spans="2:10" ht="15.75" x14ac:dyDescent="0.25">
      <c r="B16" s="216" t="s">
        <v>128</v>
      </c>
      <c r="C16" s="216"/>
      <c r="D16" s="355">
        <v>1.2E-2</v>
      </c>
      <c r="E16" s="357"/>
      <c r="F16" s="223"/>
      <c r="G16" s="223"/>
      <c r="H16" s="344">
        <v>1.9199999999999998E-2</v>
      </c>
      <c r="I16" s="346"/>
      <c r="J16" s="218"/>
    </row>
    <row r="17" spans="2:10" ht="5.25" customHeight="1" x14ac:dyDescent="0.25">
      <c r="B17" s="216"/>
      <c r="C17" s="216"/>
      <c r="D17" s="346"/>
      <c r="E17" s="346"/>
      <c r="F17" s="223"/>
      <c r="G17" s="223"/>
      <c r="H17" s="346"/>
      <c r="I17" s="346"/>
      <c r="J17" s="218"/>
    </row>
    <row r="18" spans="2:10" ht="18" x14ac:dyDescent="0.25">
      <c r="B18" s="212" t="s">
        <v>425</v>
      </c>
      <c r="C18" s="213"/>
      <c r="D18" s="221"/>
      <c r="E18" s="221"/>
      <c r="F18" s="221"/>
      <c r="G18" s="220"/>
      <c r="H18" s="221"/>
      <c r="I18" s="221"/>
      <c r="J18" s="221"/>
    </row>
    <row r="19" spans="2:10" s="340" customFormat="1" ht="15.75" x14ac:dyDescent="0.25">
      <c r="B19" s="216" t="s">
        <v>127</v>
      </c>
      <c r="C19" s="216"/>
      <c r="D19" s="344">
        <v>3.3868847497089641E-2</v>
      </c>
      <c r="E19" s="344">
        <v>2.6604586728754369E-2</v>
      </c>
      <c r="F19" s="347">
        <v>3.2052782305005821E-2</v>
      </c>
      <c r="G19" s="351"/>
      <c r="H19" s="344">
        <v>4.8300000000000003E-2</v>
      </c>
      <c r="I19" s="344">
        <v>4.0099999999999997E-2</v>
      </c>
      <c r="J19" s="347">
        <v>4.4499999999999998E-2</v>
      </c>
    </row>
    <row r="20" spans="2:10" s="340" customFormat="1" ht="15.6" customHeight="1" x14ac:dyDescent="0.25">
      <c r="B20" s="216" t="s">
        <v>128</v>
      </c>
      <c r="C20" s="216"/>
      <c r="D20" s="344">
        <v>2.3729695000000002E-2</v>
      </c>
      <c r="E20" s="344">
        <v>1.8649695000000001E-2</v>
      </c>
      <c r="F20" s="344">
        <v>2.2459695000000002E-2</v>
      </c>
      <c r="G20" s="352"/>
      <c r="H20" s="344">
        <v>3.4099999999999998E-2</v>
      </c>
      <c r="I20" s="344">
        <v>2.8299999999999999E-2</v>
      </c>
      <c r="J20" s="344">
        <v>3.1399999999999997E-2</v>
      </c>
    </row>
    <row r="21" spans="2:10" s="340" customFormat="1" ht="5.25" customHeight="1" x14ac:dyDescent="0.25">
      <c r="B21" s="216"/>
      <c r="C21" s="216"/>
      <c r="D21" s="344"/>
      <c r="E21" s="344"/>
      <c r="F21" s="344"/>
      <c r="G21" s="352"/>
      <c r="H21" s="344"/>
      <c r="I21" s="344"/>
      <c r="J21" s="344"/>
    </row>
    <row r="22" spans="2:10" ht="15.6" customHeight="1" x14ac:dyDescent="0.25">
      <c r="B22" s="212" t="s">
        <v>129</v>
      </c>
      <c r="C22" s="213"/>
      <c r="D22" s="359">
        <v>0.29924999999999996</v>
      </c>
      <c r="E22" s="218"/>
      <c r="F22" s="218"/>
      <c r="G22" s="218"/>
      <c r="H22" s="348">
        <v>0.29530000000000001</v>
      </c>
      <c r="I22" s="218"/>
      <c r="J22" s="218"/>
    </row>
    <row r="23" spans="2:10" ht="15.6" customHeight="1" x14ac:dyDescent="0.25">
      <c r="B23" s="224" t="s">
        <v>130</v>
      </c>
      <c r="C23" s="225"/>
      <c r="D23" s="358">
        <v>0.15824999999999997</v>
      </c>
      <c r="E23" s="218"/>
      <c r="F23" s="218"/>
      <c r="G23" s="218"/>
      <c r="H23" s="218">
        <v>0.1583</v>
      </c>
      <c r="I23" s="218"/>
      <c r="J23" s="218"/>
    </row>
    <row r="24" spans="2:10" ht="15.6" customHeight="1" x14ac:dyDescent="0.25">
      <c r="B24" s="224" t="s">
        <v>131</v>
      </c>
      <c r="C24" s="225"/>
      <c r="D24" s="358">
        <v>0.14099999999999999</v>
      </c>
      <c r="E24" s="218"/>
      <c r="F24" s="218"/>
      <c r="G24" s="218"/>
      <c r="H24" s="218">
        <v>0.13700000000000001</v>
      </c>
      <c r="I24" s="218"/>
      <c r="J24" s="218"/>
    </row>
    <row r="25" spans="2:10" ht="5.25" customHeight="1" x14ac:dyDescent="0.25">
      <c r="B25" s="224"/>
      <c r="C25" s="225"/>
      <c r="D25" s="218"/>
      <c r="E25" s="218"/>
      <c r="F25" s="218"/>
      <c r="G25" s="218"/>
      <c r="H25" s="218"/>
      <c r="I25" s="218"/>
      <c r="J25" s="218"/>
    </row>
    <row r="26" spans="2:10" ht="18" x14ac:dyDescent="0.25">
      <c r="B26" s="212" t="s">
        <v>426</v>
      </c>
      <c r="C26" s="213"/>
      <c r="D26" s="221"/>
      <c r="E26" s="218"/>
      <c r="F26" s="218"/>
      <c r="G26" s="220"/>
      <c r="H26" s="221"/>
      <c r="I26" s="219"/>
      <c r="J26" s="219"/>
    </row>
    <row r="27" spans="2:10" ht="15.6" customHeight="1" x14ac:dyDescent="0.25">
      <c r="B27" s="216" t="s">
        <v>132</v>
      </c>
      <c r="C27" s="216"/>
      <c r="D27" s="217">
        <v>0.4</v>
      </c>
      <c r="E27" s="219"/>
      <c r="F27" s="219"/>
      <c r="G27" s="219"/>
      <c r="H27" s="217">
        <v>0.4</v>
      </c>
      <c r="I27" s="219"/>
      <c r="J27" s="219"/>
    </row>
    <row r="28" spans="2:10" ht="15.6" customHeight="1" x14ac:dyDescent="0.25">
      <c r="B28" s="216" t="s">
        <v>133</v>
      </c>
      <c r="C28" s="216"/>
      <c r="D28" s="217">
        <v>0.6</v>
      </c>
      <c r="E28" s="219"/>
      <c r="F28" s="219"/>
      <c r="G28" s="219"/>
      <c r="H28" s="217">
        <v>0.6</v>
      </c>
      <c r="I28" s="219"/>
      <c r="J28" s="219"/>
    </row>
    <row r="29" spans="2:10" ht="14.25" customHeight="1" x14ac:dyDescent="0.2">
      <c r="B29" s="658"/>
    </row>
    <row r="30" spans="2:10" ht="14.25" customHeight="1" x14ac:dyDescent="0.2">
      <c r="B30" s="613"/>
    </row>
    <row r="31" spans="2:10" ht="14.25" customHeight="1" x14ac:dyDescent="0.2"/>
    <row r="32" spans="2:10" ht="14.25" customHeight="1" x14ac:dyDescent="0.2">
      <c r="B32" s="823" t="s">
        <v>461</v>
      </c>
    </row>
    <row r="33" spans="2:2" ht="14.25" customHeight="1" x14ac:dyDescent="0.2">
      <c r="B33" s="826" t="s">
        <v>462</v>
      </c>
    </row>
    <row r="34" spans="2:2" s="74" customFormat="1" ht="14.25" customHeight="1" x14ac:dyDescent="0.25">
      <c r="B34" s="826" t="s">
        <v>463</v>
      </c>
    </row>
    <row r="35" spans="2:2" ht="14.25" customHeight="1" x14ac:dyDescent="0.2"/>
    <row r="36" spans="2:2" ht="14.25" customHeight="1" x14ac:dyDescent="0.2"/>
    <row r="37" spans="2:2" ht="14.25" customHeight="1" x14ac:dyDescent="0.2"/>
    <row r="38" spans="2:2" ht="18" customHeight="1" x14ac:dyDescent="0.2"/>
  </sheetData>
  <mergeCells count="3">
    <mergeCell ref="B2:C2"/>
    <mergeCell ref="D2:F2"/>
    <mergeCell ref="H2:J2"/>
  </mergeCells>
  <pageMargins left="0.70866141732283472" right="0.70866141732283472" top="0.78740157480314965" bottom="0.78740157480314965" header="0.31496062992125984" footer="0.31496062992125984"/>
  <pageSetup paperSize="9"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BC64-C3E6-4700-BAC5-407BFAAAA58E}">
  <sheetPr>
    <tabColor theme="6"/>
    <pageSetUpPr fitToPage="1"/>
  </sheetPr>
  <dimension ref="B2:BE217"/>
  <sheetViews>
    <sheetView showGridLines="0" zoomScaleNormal="100" workbookViewId="0">
      <selection activeCell="B9" sqref="B9"/>
    </sheetView>
  </sheetViews>
  <sheetFormatPr baseColWidth="10" defaultColWidth="11.25" defaultRowHeight="15.75" x14ac:dyDescent="0.25"/>
  <cols>
    <col min="1" max="1" width="3.625" style="4" customWidth="1"/>
    <col min="2" max="2" width="40.625" style="4" customWidth="1"/>
    <col min="3" max="4" width="18.625" style="5" customWidth="1"/>
    <col min="5" max="5" width="3.125" style="4" customWidth="1"/>
    <col min="6" max="6" width="40.625" style="4" customWidth="1"/>
    <col min="7" max="8" width="18.625" style="5" customWidth="1"/>
    <col min="9" max="9" width="11.25" style="4"/>
    <col min="10" max="10" width="29.625" style="4" customWidth="1"/>
    <col min="11" max="11" width="10.625" style="4" customWidth="1"/>
    <col min="12" max="12" width="9.125" style="4" customWidth="1"/>
    <col min="13" max="13" width="25.125" style="4" customWidth="1"/>
    <col min="14" max="14" width="17.75" style="4" customWidth="1"/>
    <col min="15" max="15" width="11.25" style="4"/>
    <col min="16" max="16" width="31.75" style="4" customWidth="1"/>
    <col min="17" max="24" width="13.625" style="4" customWidth="1"/>
    <col min="25" max="25" width="11.25" style="4"/>
    <col min="26" max="26" width="28.625" style="4" customWidth="1"/>
    <col min="27" max="28" width="15.625" style="4" customWidth="1"/>
    <col min="29" max="29" width="4.5" style="4" customWidth="1"/>
    <col min="30" max="30" width="26.25" style="4" customWidth="1"/>
    <col min="31" max="32" width="15.625" style="4" customWidth="1"/>
    <col min="33" max="33" width="19" style="4" customWidth="1"/>
    <col min="34" max="34" width="37.625" style="4" customWidth="1"/>
    <col min="35" max="35" width="31.125" style="4" customWidth="1"/>
    <col min="36" max="36" width="62.75" style="4" customWidth="1"/>
    <col min="37" max="37" width="20.25" style="4" customWidth="1"/>
    <col min="38" max="38" width="24.625" style="4" customWidth="1"/>
    <col min="39" max="39" width="27.5" style="4" customWidth="1"/>
    <col min="40" max="40" width="11.25" style="60"/>
    <col min="41" max="41" width="17.625" style="4" customWidth="1"/>
    <col min="42" max="49" width="13.625" style="4" customWidth="1"/>
    <col min="50" max="50" width="4.75" style="4" customWidth="1"/>
    <col min="51" max="51" width="51.625" style="4" customWidth="1"/>
    <col min="52" max="53" width="25.625" style="4" customWidth="1"/>
    <col min="54" max="16384" width="11.25" style="4"/>
  </cols>
  <sheetData>
    <row r="2" spans="2:57" ht="18.75" thickBot="1" x14ac:dyDescent="0.3">
      <c r="B2" s="195" t="s">
        <v>134</v>
      </c>
      <c r="C2" s="624">
        <v>2021</v>
      </c>
      <c r="D2" s="624">
        <v>2022</v>
      </c>
      <c r="E2" s="206"/>
      <c r="F2" s="200"/>
      <c r="G2" s="624">
        <v>2021</v>
      </c>
      <c r="H2" s="624">
        <v>2022</v>
      </c>
      <c r="J2" s="571"/>
      <c r="K2" s="571"/>
      <c r="L2" s="571"/>
      <c r="M2" s="571"/>
      <c r="N2" s="571"/>
      <c r="AH2" s="60"/>
      <c r="AI2" s="60"/>
      <c r="AJ2" s="60"/>
      <c r="AK2" s="60"/>
      <c r="AL2" s="60"/>
      <c r="AM2" s="60"/>
      <c r="AO2" s="60"/>
      <c r="AP2" s="60"/>
      <c r="AQ2" s="60"/>
      <c r="AR2" s="60"/>
      <c r="AS2" s="60"/>
      <c r="AT2" s="60"/>
      <c r="AU2" s="60"/>
      <c r="AV2" s="60"/>
      <c r="AW2" s="60"/>
      <c r="AX2" s="60"/>
      <c r="AY2" s="60"/>
      <c r="AZ2" s="60"/>
      <c r="BA2" s="60"/>
      <c r="BB2" s="60"/>
      <c r="BC2" s="60"/>
      <c r="BD2" s="60"/>
      <c r="BE2" s="60"/>
    </row>
    <row r="3" spans="2:57" x14ac:dyDescent="0.25">
      <c r="B3" s="197" t="s">
        <v>63</v>
      </c>
      <c r="C3" s="194"/>
      <c r="D3" s="194"/>
      <c r="E3" s="361"/>
      <c r="F3" s="282" t="s">
        <v>64</v>
      </c>
      <c r="G3" s="283"/>
      <c r="H3" s="283"/>
      <c r="J3" s="109"/>
      <c r="K3" s="9"/>
      <c r="L3" s="16"/>
      <c r="M3" s="16"/>
      <c r="N3" s="9"/>
      <c r="AH3" s="60"/>
      <c r="AI3" s="60"/>
      <c r="AJ3" s="60"/>
      <c r="AK3" s="60"/>
      <c r="AL3" s="60"/>
      <c r="AM3" s="60"/>
      <c r="AO3" s="60"/>
      <c r="AP3" s="60"/>
      <c r="AQ3" s="60"/>
      <c r="AR3" s="60"/>
      <c r="AS3" s="60"/>
      <c r="AT3" s="60"/>
      <c r="AU3" s="60"/>
      <c r="AV3" s="60"/>
      <c r="AW3" s="60"/>
      <c r="AX3" s="60"/>
      <c r="AY3" s="60"/>
      <c r="AZ3" s="60"/>
      <c r="BA3" s="60"/>
      <c r="BB3" s="60"/>
      <c r="BC3" s="60"/>
      <c r="BD3" s="60"/>
      <c r="BE3" s="60"/>
    </row>
    <row r="4" spans="2:57" x14ac:dyDescent="0.25">
      <c r="B4" s="198" t="s">
        <v>135</v>
      </c>
      <c r="C4" s="694">
        <v>140.178</v>
      </c>
      <c r="D4" s="699">
        <v>141.1</v>
      </c>
      <c r="E4" s="361"/>
      <c r="F4" s="284" t="s">
        <v>136</v>
      </c>
      <c r="G4" s="694">
        <v>36.9</v>
      </c>
      <c r="H4" s="699">
        <v>33.700000000000003</v>
      </c>
      <c r="J4" s="109"/>
      <c r="K4" s="9"/>
      <c r="L4" s="16"/>
      <c r="M4" s="16"/>
      <c r="N4" s="9"/>
      <c r="AH4" s="60"/>
      <c r="AI4" s="60"/>
      <c r="AJ4" s="60"/>
      <c r="AK4" s="60"/>
      <c r="AL4" s="60"/>
      <c r="AM4" s="60"/>
      <c r="AO4" s="60"/>
      <c r="AP4" s="60"/>
      <c r="AQ4" s="60"/>
      <c r="AR4" s="60"/>
      <c r="AS4" s="60"/>
      <c r="AT4" s="60"/>
      <c r="AU4" s="60"/>
      <c r="AV4" s="60"/>
      <c r="AW4" s="60"/>
      <c r="AX4" s="60"/>
      <c r="AY4" s="60"/>
      <c r="AZ4" s="60"/>
      <c r="BA4" s="60"/>
      <c r="BB4" s="60"/>
      <c r="BC4" s="60"/>
      <c r="BD4" s="60"/>
      <c r="BE4" s="60"/>
    </row>
    <row r="5" spans="2:57" ht="16.5" thickBot="1" x14ac:dyDescent="0.3">
      <c r="B5" s="285" t="s">
        <v>137</v>
      </c>
      <c r="C5" s="698">
        <f>C4/564*100</f>
        <v>24.854255319148937</v>
      </c>
      <c r="D5" s="697">
        <v>25</v>
      </c>
      <c r="E5" s="361"/>
      <c r="F5" s="284" t="s">
        <v>65</v>
      </c>
      <c r="G5" s="694"/>
      <c r="H5" s="694"/>
      <c r="J5" s="19"/>
      <c r="K5" s="696"/>
      <c r="L5" s="696"/>
      <c r="M5" s="16"/>
      <c r="N5" s="9"/>
      <c r="AH5" s="60"/>
      <c r="AI5" s="60"/>
      <c r="AJ5" s="60"/>
      <c r="AK5" s="60"/>
      <c r="AL5" s="60"/>
      <c r="AM5" s="60"/>
      <c r="AO5" s="60"/>
      <c r="AP5" s="60"/>
      <c r="AQ5" s="60"/>
      <c r="AR5" s="60"/>
      <c r="AS5" s="60"/>
      <c r="AT5" s="60"/>
      <c r="AU5" s="60"/>
      <c r="AV5" s="60"/>
      <c r="AW5" s="60"/>
      <c r="AX5" s="60"/>
      <c r="AY5" s="60"/>
      <c r="AZ5" s="60"/>
      <c r="BA5" s="60"/>
      <c r="BB5" s="60"/>
      <c r="BC5" s="60"/>
      <c r="BD5" s="60"/>
      <c r="BE5" s="60"/>
    </row>
    <row r="6" spans="2:57" ht="18" x14ac:dyDescent="0.25">
      <c r="B6" s="198" t="s">
        <v>138</v>
      </c>
      <c r="C6" s="694" t="s">
        <v>240</v>
      </c>
      <c r="D6" s="694" t="s">
        <v>240</v>
      </c>
      <c r="E6" s="361"/>
      <c r="F6" s="204" t="s">
        <v>139</v>
      </c>
      <c r="G6" s="695">
        <v>4.8</v>
      </c>
      <c r="H6" s="661">
        <f>4.9*1+5.3*0</f>
        <v>4.9000000000000004</v>
      </c>
      <c r="J6" s="110"/>
      <c r="K6" s="110"/>
      <c r="L6" s="110"/>
      <c r="M6" s="291"/>
      <c r="N6" s="268"/>
      <c r="AH6" s="60"/>
      <c r="AI6" s="60"/>
      <c r="AJ6" s="60"/>
      <c r="AK6" s="60"/>
      <c r="AL6" s="60"/>
      <c r="AM6" s="60"/>
      <c r="AO6" s="60"/>
      <c r="AP6" s="60"/>
      <c r="AQ6" s="60"/>
      <c r="AR6" s="60"/>
      <c r="AS6" s="60"/>
      <c r="AT6" s="60"/>
      <c r="AU6" s="60"/>
      <c r="AV6" s="60"/>
      <c r="AW6" s="60"/>
      <c r="AX6" s="60"/>
      <c r="AY6" s="60"/>
      <c r="AZ6" s="60"/>
      <c r="BA6" s="60"/>
      <c r="BB6" s="60"/>
      <c r="BC6" s="60"/>
      <c r="BD6" s="60"/>
      <c r="BE6" s="60"/>
    </row>
    <row r="7" spans="2:57" x14ac:dyDescent="0.25">
      <c r="B7" s="285" t="s">
        <v>140</v>
      </c>
      <c r="C7" s="694" t="s">
        <v>240</v>
      </c>
      <c r="D7" s="694"/>
      <c r="E7" s="361"/>
      <c r="F7" s="208"/>
      <c r="G7" s="286"/>
      <c r="H7" s="287"/>
      <c r="J7" s="110"/>
      <c r="K7" s="110"/>
      <c r="L7" s="110"/>
      <c r="M7" s="18"/>
      <c r="N7" s="9"/>
      <c r="AH7" s="60"/>
      <c r="AI7" s="60"/>
      <c r="AJ7" s="60"/>
      <c r="AK7" s="60"/>
      <c r="AL7" s="60"/>
      <c r="AM7" s="60"/>
      <c r="AO7" s="60"/>
      <c r="AP7" s="60"/>
      <c r="AQ7" s="60"/>
      <c r="AR7" s="60"/>
      <c r="AS7" s="60"/>
      <c r="AT7" s="60"/>
      <c r="AU7" s="60"/>
      <c r="AV7" s="60"/>
      <c r="AW7" s="60"/>
      <c r="AX7" s="60"/>
      <c r="AY7" s="60"/>
      <c r="AZ7" s="60"/>
      <c r="BA7" s="60"/>
      <c r="BB7" s="60"/>
      <c r="BC7" s="60"/>
      <c r="BD7" s="60"/>
      <c r="BE7" s="60"/>
    </row>
    <row r="8" spans="2:57" ht="14.25" customHeight="1" x14ac:dyDescent="0.25">
      <c r="J8" s="693"/>
      <c r="P8" s="692"/>
      <c r="Q8" s="686"/>
      <c r="R8" s="686"/>
      <c r="S8" s="686"/>
      <c r="T8" s="686"/>
      <c r="U8" s="686"/>
      <c r="V8" s="686"/>
      <c r="W8" s="686"/>
      <c r="X8" s="571"/>
      <c r="AH8" s="60"/>
      <c r="AI8" s="60"/>
      <c r="AJ8" s="60"/>
      <c r="AK8" s="60"/>
      <c r="AL8" s="60"/>
      <c r="AM8" s="60"/>
      <c r="AO8" s="60"/>
      <c r="AP8" s="60"/>
      <c r="AQ8" s="60"/>
      <c r="AR8" s="60"/>
      <c r="AS8" s="60"/>
      <c r="AT8" s="60"/>
      <c r="AU8" s="60"/>
      <c r="AV8" s="60"/>
      <c r="AW8" s="60"/>
      <c r="AX8" s="60"/>
      <c r="AY8" s="60"/>
      <c r="AZ8" s="60"/>
      <c r="BA8" s="60"/>
      <c r="BB8" s="60"/>
      <c r="BC8" s="60"/>
      <c r="BD8" s="60"/>
      <c r="BE8" s="60"/>
    </row>
    <row r="9" spans="2:57" ht="14.25" customHeight="1" x14ac:dyDescent="0.25">
      <c r="J9" s="693"/>
      <c r="P9" s="692"/>
      <c r="Q9" s="686"/>
      <c r="R9" s="686"/>
      <c r="S9" s="686"/>
      <c r="T9" s="686"/>
      <c r="U9" s="686"/>
      <c r="V9" s="686"/>
      <c r="W9" s="686"/>
      <c r="X9" s="814"/>
      <c r="AH9" s="60"/>
      <c r="AI9" s="60"/>
      <c r="AJ9" s="60"/>
      <c r="AK9" s="60"/>
      <c r="AL9" s="60"/>
      <c r="AM9" s="60"/>
      <c r="AO9" s="60"/>
      <c r="AP9" s="60"/>
      <c r="AQ9" s="60"/>
      <c r="AR9" s="60"/>
      <c r="AS9" s="60"/>
      <c r="AT9" s="60"/>
      <c r="AU9" s="60"/>
      <c r="AV9" s="60"/>
      <c r="AW9" s="60"/>
      <c r="AX9" s="60"/>
      <c r="AY9" s="60"/>
      <c r="AZ9" s="60"/>
      <c r="BA9" s="60"/>
      <c r="BB9" s="60"/>
      <c r="BC9" s="60"/>
      <c r="BD9" s="60"/>
      <c r="BE9" s="60"/>
    </row>
    <row r="10" spans="2:57" ht="14.25" customHeight="1" x14ac:dyDescent="0.25">
      <c r="I10" s="60"/>
      <c r="J10" s="691"/>
      <c r="K10" s="690"/>
      <c r="P10" s="18"/>
      <c r="Q10" s="16"/>
      <c r="R10" s="16"/>
      <c r="S10" s="16"/>
      <c r="T10" s="16"/>
      <c r="U10" s="16"/>
      <c r="V10" s="16"/>
      <c r="W10" s="16"/>
      <c r="X10" s="7"/>
      <c r="AH10" s="60"/>
      <c r="AI10" s="60"/>
      <c r="AJ10" s="60"/>
      <c r="AK10" s="60"/>
      <c r="AL10" s="60"/>
      <c r="AM10" s="60"/>
      <c r="AO10" s="60"/>
      <c r="AP10" s="60"/>
      <c r="AQ10" s="60"/>
      <c r="AR10" s="60"/>
      <c r="AS10" s="60"/>
      <c r="AT10" s="60"/>
      <c r="AU10" s="60"/>
      <c r="AV10" s="60"/>
      <c r="AW10" s="60"/>
      <c r="AX10" s="60"/>
      <c r="AY10" s="60"/>
      <c r="AZ10" s="60"/>
      <c r="BA10" s="60"/>
      <c r="BB10" s="60"/>
      <c r="BC10" s="60"/>
      <c r="BD10" s="60"/>
      <c r="BE10" s="60"/>
    </row>
    <row r="11" spans="2:57" ht="14.25" customHeight="1" x14ac:dyDescent="0.25">
      <c r="B11" s="288" t="s">
        <v>16</v>
      </c>
      <c r="D11" s="4"/>
      <c r="F11" s="289"/>
      <c r="I11" s="60"/>
      <c r="P11" s="291"/>
      <c r="Q11" s="685"/>
      <c r="R11" s="688"/>
      <c r="S11" s="685"/>
      <c r="T11" s="685"/>
      <c r="U11" s="685"/>
      <c r="V11" s="685"/>
      <c r="W11" s="685"/>
      <c r="X11" s="7"/>
      <c r="AH11" s="60"/>
      <c r="AI11" s="60"/>
      <c r="AJ11" s="60"/>
      <c r="AK11" s="60"/>
      <c r="AL11" s="60"/>
      <c r="AM11" s="60"/>
      <c r="AO11" s="60"/>
      <c r="AP11" s="60"/>
      <c r="AQ11" s="60"/>
      <c r="AR11" s="60"/>
      <c r="AS11" s="60"/>
      <c r="AT11" s="60"/>
      <c r="AU11" s="60"/>
      <c r="AV11" s="60"/>
      <c r="AW11" s="60"/>
      <c r="AX11" s="60"/>
      <c r="AY11" s="60"/>
      <c r="AZ11" s="60"/>
      <c r="BA11" s="60"/>
      <c r="BB11" s="60"/>
      <c r="BC11" s="60"/>
      <c r="BD11" s="60"/>
      <c r="BE11" s="60"/>
    </row>
    <row r="12" spans="2:57" ht="14.25" customHeight="1" x14ac:dyDescent="0.25">
      <c r="B12" s="266" t="s">
        <v>342</v>
      </c>
      <c r="D12" s="267">
        <v>1</v>
      </c>
      <c r="F12" s="289"/>
      <c r="I12" s="60"/>
      <c r="P12" s="291"/>
      <c r="Q12" s="685"/>
      <c r="R12" s="688"/>
      <c r="S12" s="685"/>
      <c r="T12" s="685"/>
      <c r="U12" s="685"/>
      <c r="V12" s="685"/>
      <c r="W12" s="685"/>
      <c r="X12" s="7"/>
      <c r="AH12" s="60"/>
      <c r="AI12" s="60"/>
      <c r="AJ12" s="60"/>
      <c r="AK12" s="60"/>
      <c r="AL12" s="60"/>
      <c r="AM12" s="60"/>
      <c r="AO12" s="60"/>
      <c r="AP12" s="60"/>
      <c r="AQ12" s="60"/>
      <c r="AR12" s="60"/>
      <c r="AS12" s="60"/>
      <c r="AT12" s="60"/>
      <c r="AU12" s="60"/>
      <c r="AV12" s="60"/>
      <c r="AW12" s="60"/>
      <c r="AX12" s="60"/>
      <c r="AY12" s="60"/>
      <c r="AZ12" s="60"/>
      <c r="BA12" s="60"/>
      <c r="BB12" s="60"/>
      <c r="BC12" s="60"/>
      <c r="BD12" s="60"/>
      <c r="BE12" s="60"/>
    </row>
    <row r="13" spans="2:57" ht="14.25" customHeight="1" x14ac:dyDescent="0.25">
      <c r="B13" s="266"/>
      <c r="D13" s="267"/>
      <c r="F13" s="289"/>
      <c r="I13" s="60"/>
      <c r="P13" s="291"/>
      <c r="Q13" s="685"/>
      <c r="R13" s="688"/>
      <c r="S13" s="685"/>
      <c r="T13" s="685"/>
      <c r="U13" s="685"/>
      <c r="V13" s="685"/>
      <c r="W13" s="685"/>
      <c r="X13" s="7"/>
      <c r="AH13" s="60"/>
      <c r="AI13" s="60"/>
      <c r="AJ13" s="60"/>
      <c r="AK13" s="60"/>
      <c r="AL13" s="60"/>
      <c r="AM13" s="60"/>
      <c r="AO13" s="60"/>
      <c r="AP13" s="60"/>
      <c r="AQ13" s="60"/>
      <c r="AR13" s="60"/>
      <c r="AS13" s="60"/>
      <c r="AT13" s="60"/>
      <c r="AU13" s="60"/>
      <c r="AV13" s="60"/>
      <c r="AW13" s="60"/>
      <c r="AX13" s="60"/>
      <c r="AY13" s="60"/>
      <c r="AZ13" s="60"/>
      <c r="BA13" s="60"/>
      <c r="BB13" s="60"/>
      <c r="BC13" s="60"/>
      <c r="BD13" s="60"/>
      <c r="BE13" s="60"/>
    </row>
    <row r="14" spans="2:57" ht="14.25" customHeight="1" x14ac:dyDescent="0.25">
      <c r="B14" s="268"/>
      <c r="C14" s="290"/>
      <c r="D14" s="290"/>
      <c r="E14" s="320"/>
      <c r="F14" s="291"/>
      <c r="G14" s="292"/>
      <c r="H14" s="292"/>
      <c r="J14" s="110"/>
      <c r="K14" s="111"/>
      <c r="L14" s="16"/>
      <c r="M14" s="18"/>
      <c r="N14" s="9"/>
      <c r="AH14" s="60"/>
      <c r="AI14" s="60"/>
      <c r="AJ14" s="60"/>
      <c r="AK14" s="60"/>
      <c r="AL14" s="60"/>
      <c r="AM14" s="60"/>
      <c r="AO14" s="60"/>
      <c r="AP14" s="60"/>
      <c r="AQ14" s="60"/>
      <c r="AR14" s="60"/>
      <c r="AS14" s="60"/>
      <c r="AT14" s="60"/>
      <c r="AU14" s="60"/>
      <c r="AV14" s="60"/>
      <c r="AW14" s="60"/>
      <c r="AX14" s="60"/>
      <c r="AY14" s="60"/>
      <c r="AZ14" s="60"/>
      <c r="BA14" s="60"/>
      <c r="BB14" s="60"/>
      <c r="BC14" s="60"/>
      <c r="BD14" s="60"/>
      <c r="BE14" s="60"/>
    </row>
    <row r="15" spans="2:57" ht="14.25" customHeight="1" x14ac:dyDescent="0.25">
      <c r="B15" s="293"/>
      <c r="C15" s="294"/>
      <c r="D15" s="294"/>
      <c r="E15" s="320"/>
      <c r="F15" s="320"/>
      <c r="G15" s="290"/>
      <c r="H15" s="290"/>
      <c r="J15" s="112"/>
      <c r="K15" s="113"/>
      <c r="L15" s="113"/>
      <c r="M15" s="18"/>
      <c r="N15" s="9"/>
      <c r="AH15" s="60"/>
      <c r="AI15" s="60"/>
      <c r="AJ15" s="60"/>
      <c r="AK15" s="60"/>
      <c r="AL15" s="60"/>
      <c r="AM15" s="60"/>
      <c r="AO15" s="60"/>
      <c r="AP15" s="60"/>
      <c r="AQ15" s="60"/>
      <c r="AR15" s="60"/>
      <c r="AS15" s="60"/>
      <c r="AT15" s="60"/>
      <c r="AU15" s="60"/>
      <c r="AV15" s="60"/>
      <c r="AW15" s="60"/>
      <c r="AX15" s="60"/>
      <c r="AY15" s="60"/>
      <c r="AZ15" s="60"/>
      <c r="BA15" s="60"/>
      <c r="BB15" s="60"/>
      <c r="BC15" s="60"/>
      <c r="BD15" s="60"/>
      <c r="BE15" s="60"/>
    </row>
    <row r="16" spans="2:57" ht="14.25" customHeight="1" x14ac:dyDescent="0.25">
      <c r="B16" s="822" t="s">
        <v>501</v>
      </c>
      <c r="C16" s="294"/>
      <c r="D16" s="294"/>
      <c r="E16" s="295"/>
      <c r="F16" s="295"/>
      <c r="G16" s="290"/>
      <c r="H16" s="290"/>
      <c r="I16" s="9"/>
      <c r="J16" s="268"/>
      <c r="K16" s="113"/>
      <c r="L16" s="113"/>
      <c r="M16" s="291"/>
      <c r="N16" s="268"/>
      <c r="AH16" s="60"/>
      <c r="AI16" s="60"/>
      <c r="AJ16" s="60"/>
      <c r="AK16" s="60"/>
      <c r="AL16" s="60"/>
      <c r="AM16" s="60"/>
      <c r="AO16" s="60"/>
      <c r="AP16" s="60"/>
      <c r="AQ16" s="60"/>
      <c r="AR16" s="60"/>
      <c r="AS16" s="60"/>
      <c r="AT16" s="60"/>
      <c r="AU16" s="60"/>
      <c r="AV16" s="60"/>
      <c r="AW16" s="60"/>
      <c r="AX16" s="60"/>
      <c r="AY16" s="60"/>
      <c r="AZ16" s="60"/>
      <c r="BA16" s="60"/>
      <c r="BB16" s="60"/>
      <c r="BC16" s="60"/>
      <c r="BD16" s="60"/>
      <c r="BE16" s="60"/>
    </row>
    <row r="17" spans="2:57" ht="14.25" customHeight="1" x14ac:dyDescent="0.25">
      <c r="B17" s="1006"/>
      <c r="C17" s="1006"/>
      <c r="D17" s="1006"/>
      <c r="E17" s="1006"/>
      <c r="F17" s="1006"/>
      <c r="G17" s="1006"/>
      <c r="H17" s="1006"/>
      <c r="AH17" s="60"/>
      <c r="AI17" s="60"/>
      <c r="AJ17" s="60"/>
      <c r="AK17" s="60"/>
      <c r="AL17" s="60"/>
      <c r="AM17" s="60"/>
      <c r="AO17" s="60"/>
      <c r="AP17" s="60"/>
      <c r="AQ17" s="60"/>
      <c r="AR17" s="60"/>
      <c r="AS17" s="60"/>
      <c r="AT17" s="60"/>
      <c r="AU17" s="60"/>
      <c r="AV17" s="60"/>
      <c r="AW17" s="60"/>
      <c r="AX17" s="60"/>
      <c r="AY17" s="60"/>
      <c r="AZ17" s="60"/>
      <c r="BA17" s="60"/>
      <c r="BB17" s="60"/>
      <c r="BC17" s="60"/>
      <c r="BD17" s="60"/>
      <c r="BE17" s="60"/>
    </row>
    <row r="18" spans="2:57" ht="14.25" customHeight="1" x14ac:dyDescent="0.25">
      <c r="B18" s="298"/>
      <c r="C18" s="689"/>
    </row>
    <row r="19" spans="2:57" ht="14.25" customHeight="1" x14ac:dyDescent="0.25">
      <c r="C19" s="50"/>
      <c r="D19" s="50"/>
      <c r="E19" s="60"/>
      <c r="F19" s="289"/>
      <c r="G19" s="55"/>
      <c r="H19" s="55"/>
      <c r="I19" s="60"/>
      <c r="P19" s="291"/>
      <c r="Q19" s="685"/>
      <c r="R19" s="688"/>
      <c r="S19" s="685"/>
      <c r="T19" s="685"/>
      <c r="U19" s="685"/>
      <c r="V19" s="685"/>
      <c r="W19" s="685"/>
      <c r="X19" s="7"/>
      <c r="AH19" s="60"/>
      <c r="AI19" s="60"/>
      <c r="AJ19" s="60"/>
      <c r="AK19" s="60"/>
      <c r="AL19" s="60"/>
      <c r="AM19" s="60"/>
      <c r="AO19" s="60"/>
      <c r="AP19" s="60"/>
      <c r="AQ19" s="60"/>
      <c r="AR19" s="60"/>
      <c r="AS19" s="60"/>
      <c r="AT19" s="60"/>
      <c r="AU19" s="60"/>
      <c r="AV19" s="60"/>
      <c r="AW19" s="60"/>
      <c r="AX19" s="60"/>
      <c r="AY19" s="60"/>
      <c r="AZ19" s="60"/>
      <c r="BA19" s="60"/>
      <c r="BB19" s="60"/>
      <c r="BC19" s="60"/>
      <c r="BD19" s="60"/>
      <c r="BE19" s="60"/>
    </row>
    <row r="20" spans="2:57" ht="14.25" customHeight="1" x14ac:dyDescent="0.25">
      <c r="C20" s="55"/>
      <c r="D20" s="55"/>
      <c r="E20" s="60"/>
      <c r="F20" s="289"/>
      <c r="G20" s="55"/>
      <c r="H20" s="55"/>
      <c r="I20" s="60"/>
      <c r="P20" s="291"/>
      <c r="Q20" s="685"/>
      <c r="R20" s="688"/>
      <c r="S20" s="685"/>
      <c r="T20" s="685"/>
      <c r="U20" s="685"/>
      <c r="V20" s="685"/>
      <c r="W20" s="685"/>
      <c r="X20" s="7"/>
      <c r="AH20" s="60"/>
      <c r="AI20" s="60"/>
      <c r="AJ20" s="60"/>
      <c r="AK20" s="60"/>
      <c r="AL20" s="60"/>
      <c r="AM20" s="60"/>
      <c r="AO20" s="60"/>
      <c r="AP20" s="60"/>
      <c r="AQ20" s="60"/>
      <c r="AR20" s="60"/>
      <c r="AS20" s="60"/>
      <c r="AT20" s="60"/>
      <c r="AU20" s="60"/>
      <c r="AV20" s="60"/>
      <c r="AW20" s="60"/>
      <c r="AX20" s="60"/>
      <c r="AY20" s="60"/>
      <c r="AZ20" s="60"/>
      <c r="BA20" s="60"/>
      <c r="BB20" s="60"/>
      <c r="BC20" s="60"/>
      <c r="BD20" s="60"/>
      <c r="BE20" s="60"/>
    </row>
    <row r="21" spans="2:57" ht="14.25" customHeight="1" x14ac:dyDescent="0.25">
      <c r="C21" s="55"/>
      <c r="D21" s="55"/>
      <c r="E21" s="60"/>
      <c r="G21" s="55"/>
      <c r="H21" s="55"/>
      <c r="I21" s="60"/>
      <c r="AH21" s="60"/>
      <c r="AI21" s="60"/>
      <c r="AJ21" s="60"/>
      <c r="AK21" s="60"/>
      <c r="AL21" s="60"/>
      <c r="AM21" s="60"/>
      <c r="AO21" s="60"/>
      <c r="AP21" s="60"/>
      <c r="AQ21" s="60"/>
      <c r="AR21" s="60"/>
      <c r="AS21" s="60"/>
      <c r="AT21" s="60"/>
      <c r="AU21" s="60"/>
      <c r="AV21" s="60"/>
      <c r="AW21" s="60"/>
      <c r="AX21" s="60"/>
      <c r="AY21" s="60"/>
      <c r="AZ21" s="60"/>
      <c r="BA21" s="60"/>
      <c r="BB21" s="60"/>
      <c r="BC21" s="60"/>
      <c r="BD21" s="60"/>
      <c r="BE21" s="60"/>
    </row>
    <row r="22" spans="2:57" s="74" customFormat="1" ht="14.25" customHeight="1" x14ac:dyDescent="0.25">
      <c r="B22" s="4"/>
    </row>
    <row r="23" spans="2:57" ht="14.25" customHeight="1" x14ac:dyDescent="0.25">
      <c r="B23" s="60"/>
      <c r="C23" s="55"/>
      <c r="D23" s="55"/>
      <c r="E23" s="60"/>
      <c r="F23" s="60"/>
      <c r="G23" s="55"/>
      <c r="H23" s="55"/>
      <c r="I23" s="60"/>
      <c r="Z23" s="687"/>
      <c r="AA23" s="686"/>
      <c r="AB23" s="686"/>
      <c r="AD23" s="686"/>
      <c r="AE23" s="686"/>
      <c r="AF23" s="686"/>
      <c r="AH23" s="60"/>
      <c r="AI23" s="60"/>
      <c r="AJ23" s="60"/>
      <c r="AK23" s="60"/>
      <c r="AL23" s="60"/>
      <c r="AM23" s="60"/>
      <c r="AO23" s="60"/>
      <c r="AP23" s="60"/>
      <c r="AQ23" s="60"/>
      <c r="AR23" s="60"/>
      <c r="AS23" s="60"/>
      <c r="AT23" s="60"/>
      <c r="AU23" s="60"/>
      <c r="AV23" s="60"/>
      <c r="AW23" s="60"/>
      <c r="AX23" s="60"/>
      <c r="AY23" s="60"/>
      <c r="AZ23" s="60"/>
      <c r="BA23" s="60"/>
      <c r="BB23" s="60"/>
      <c r="BC23" s="60"/>
      <c r="BD23" s="60"/>
      <c r="BE23" s="60"/>
    </row>
    <row r="24" spans="2:57" ht="14.25" customHeight="1" x14ac:dyDescent="0.25">
      <c r="B24" s="60"/>
      <c r="C24" s="55"/>
      <c r="D24" s="55"/>
      <c r="E24" s="60"/>
      <c r="F24" s="60"/>
      <c r="G24" s="55"/>
      <c r="H24" s="55"/>
      <c r="I24" s="60"/>
      <c r="Z24" s="268"/>
      <c r="AA24" s="685"/>
      <c r="AB24" s="685"/>
      <c r="AD24" s="114"/>
      <c r="AE24" s="9"/>
      <c r="AF24" s="9"/>
      <c r="AH24" s="60"/>
      <c r="AI24" s="60"/>
      <c r="AJ24" s="60"/>
      <c r="AK24" s="60"/>
      <c r="AL24" s="60"/>
      <c r="AM24" s="60"/>
      <c r="AO24" s="60"/>
      <c r="AP24" s="60"/>
      <c r="AQ24" s="60"/>
      <c r="AR24" s="60"/>
      <c r="AS24" s="60"/>
      <c r="AT24" s="60"/>
      <c r="AU24" s="60"/>
      <c r="AV24" s="60"/>
      <c r="AW24" s="60"/>
      <c r="AX24" s="60"/>
      <c r="AY24" s="60"/>
      <c r="AZ24" s="60"/>
      <c r="BA24" s="60"/>
      <c r="BB24" s="60"/>
      <c r="BC24" s="60"/>
      <c r="BD24" s="60"/>
      <c r="BE24" s="60"/>
    </row>
    <row r="25" spans="2:57" ht="14.25" customHeight="1" x14ac:dyDescent="0.25">
      <c r="B25" s="60"/>
      <c r="C25" s="55"/>
      <c r="D25" s="55"/>
      <c r="E25" s="60"/>
      <c r="F25" s="60"/>
      <c r="G25" s="55"/>
      <c r="H25" s="55"/>
      <c r="I25" s="60"/>
      <c r="Z25" s="684"/>
      <c r="AA25" s="685"/>
      <c r="AB25" s="685"/>
      <c r="AD25" s="684"/>
      <c r="AE25" s="9"/>
      <c r="AF25" s="9"/>
      <c r="AH25" s="60"/>
      <c r="AI25" s="60"/>
      <c r="AJ25" s="60"/>
      <c r="AK25" s="60"/>
      <c r="AL25" s="60"/>
      <c r="AM25" s="60"/>
      <c r="AO25" s="60"/>
      <c r="AP25" s="60"/>
      <c r="AQ25" s="60"/>
      <c r="AR25" s="60"/>
      <c r="AS25" s="60"/>
      <c r="AT25" s="60"/>
      <c r="AU25" s="60"/>
      <c r="AV25" s="60"/>
      <c r="AW25" s="60"/>
      <c r="AX25" s="60"/>
      <c r="AY25" s="60"/>
      <c r="AZ25" s="60"/>
      <c r="BA25" s="60"/>
      <c r="BB25" s="60"/>
      <c r="BC25" s="60"/>
      <c r="BD25" s="60"/>
      <c r="BE25" s="60"/>
    </row>
    <row r="26" spans="2:57" ht="14.25" customHeight="1" x14ac:dyDescent="0.25">
      <c r="B26" s="60"/>
      <c r="C26" s="55"/>
      <c r="D26" s="55"/>
      <c r="E26" s="60"/>
      <c r="F26" s="60"/>
      <c r="G26" s="55"/>
      <c r="H26" s="55"/>
      <c r="I26" s="60"/>
      <c r="Z26" s="114"/>
      <c r="AA26" s="685"/>
      <c r="AB26" s="685"/>
      <c r="AD26" s="114"/>
      <c r="AE26" s="9"/>
      <c r="AF26" s="9"/>
      <c r="AH26" s="60"/>
      <c r="AI26" s="60"/>
      <c r="AJ26" s="60"/>
      <c r="AK26" s="60"/>
      <c r="AL26" s="60"/>
      <c r="AM26" s="60"/>
      <c r="AO26" s="60"/>
      <c r="AP26" s="60"/>
      <c r="AQ26" s="60"/>
      <c r="AR26" s="60"/>
      <c r="AS26" s="60"/>
      <c r="AT26" s="60"/>
      <c r="AU26" s="60"/>
      <c r="AV26" s="60"/>
      <c r="AW26" s="60"/>
      <c r="AX26" s="60"/>
      <c r="AY26" s="60"/>
      <c r="AZ26" s="60"/>
      <c r="BA26" s="60"/>
      <c r="BB26" s="60"/>
      <c r="BC26" s="60"/>
      <c r="BD26" s="60"/>
      <c r="BE26" s="60"/>
    </row>
    <row r="27" spans="2:57" ht="14.25" customHeight="1" x14ac:dyDescent="0.25">
      <c r="B27" s="60"/>
      <c r="C27" s="55"/>
      <c r="D27" s="55"/>
      <c r="E27" s="60"/>
      <c r="F27" s="60"/>
      <c r="G27" s="55"/>
      <c r="H27" s="55"/>
      <c r="I27" s="60"/>
      <c r="Z27" s="268"/>
      <c r="AA27" s="685"/>
      <c r="AB27" s="685"/>
      <c r="AD27" s="684"/>
      <c r="AE27" s="9"/>
      <c r="AF27" s="9"/>
      <c r="AH27" s="60"/>
      <c r="AI27" s="60"/>
      <c r="AJ27" s="60"/>
      <c r="AK27" s="60"/>
      <c r="AL27" s="60"/>
      <c r="AM27" s="60"/>
      <c r="AO27" s="60"/>
      <c r="AP27" s="60"/>
      <c r="AQ27" s="60"/>
      <c r="AR27" s="60"/>
      <c r="AS27" s="60"/>
      <c r="AT27" s="60"/>
      <c r="AU27" s="60"/>
      <c r="AV27" s="60"/>
      <c r="AW27" s="60"/>
      <c r="AX27" s="60"/>
      <c r="AY27" s="60"/>
      <c r="AZ27" s="60"/>
      <c r="BA27" s="60"/>
      <c r="BB27" s="60"/>
      <c r="BC27" s="60"/>
      <c r="BD27" s="60"/>
      <c r="BE27" s="60"/>
    </row>
    <row r="28" spans="2:57" ht="14.25" customHeight="1" x14ac:dyDescent="0.25">
      <c r="B28" s="60"/>
      <c r="C28" s="55"/>
      <c r="D28" s="55"/>
      <c r="E28" s="60"/>
      <c r="F28" s="60"/>
      <c r="G28" s="55"/>
      <c r="H28" s="55"/>
      <c r="I28" s="60"/>
      <c r="AD28" s="683"/>
      <c r="AE28" s="9"/>
      <c r="AF28" s="9"/>
      <c r="AH28" s="60"/>
      <c r="AI28" s="60"/>
      <c r="AJ28" s="60"/>
      <c r="AK28" s="60"/>
      <c r="AL28" s="60"/>
      <c r="AM28" s="60"/>
      <c r="AO28" s="60"/>
      <c r="AP28" s="60"/>
      <c r="AQ28" s="60"/>
      <c r="AR28" s="60"/>
      <c r="AS28" s="60"/>
      <c r="AT28" s="60"/>
      <c r="AU28" s="60"/>
      <c r="AV28" s="60"/>
      <c r="AW28" s="60"/>
      <c r="AX28" s="60"/>
      <c r="AY28" s="60"/>
      <c r="AZ28" s="60"/>
      <c r="BA28" s="60"/>
      <c r="BB28" s="60"/>
      <c r="BC28" s="60"/>
      <c r="BD28" s="60"/>
      <c r="BE28" s="60"/>
    </row>
    <row r="29" spans="2:57" ht="14.25" customHeight="1" x14ac:dyDescent="0.25">
      <c r="B29" s="60"/>
      <c r="C29" s="55"/>
      <c r="D29" s="55"/>
      <c r="E29" s="60"/>
      <c r="F29" s="60"/>
      <c r="G29" s="55"/>
      <c r="H29" s="55"/>
      <c r="I29" s="60"/>
      <c r="AH29" s="60"/>
      <c r="AI29" s="60"/>
      <c r="AJ29" s="60"/>
      <c r="AK29" s="60"/>
      <c r="AL29" s="60"/>
      <c r="AM29" s="60"/>
      <c r="AO29" s="60"/>
      <c r="AP29" s="60"/>
      <c r="AQ29" s="60"/>
      <c r="AR29" s="60"/>
      <c r="AS29" s="60"/>
      <c r="AT29" s="60"/>
      <c r="AU29" s="60"/>
      <c r="AV29" s="60"/>
      <c r="AW29" s="60"/>
      <c r="AX29" s="60"/>
      <c r="AY29" s="60"/>
      <c r="AZ29" s="60"/>
      <c r="BA29" s="60"/>
      <c r="BB29" s="60"/>
      <c r="BC29" s="60"/>
      <c r="BD29" s="60"/>
      <c r="BE29" s="60"/>
    </row>
    <row r="30" spans="2:57" ht="14.25" customHeight="1" x14ac:dyDescent="0.25">
      <c r="B30" s="60"/>
      <c r="C30" s="55"/>
      <c r="D30" s="115"/>
      <c r="E30" s="60"/>
      <c r="F30" s="60"/>
      <c r="G30" s="55"/>
      <c r="H30" s="55"/>
      <c r="I30" s="60"/>
      <c r="AH30" s="60"/>
      <c r="AI30" s="60"/>
      <c r="AJ30" s="60"/>
      <c r="AK30" s="60"/>
      <c r="AL30" s="60"/>
      <c r="AM30" s="60"/>
      <c r="AO30" s="60"/>
      <c r="AP30" s="60"/>
      <c r="AQ30" s="60"/>
      <c r="AR30" s="60"/>
      <c r="AS30" s="60"/>
      <c r="AT30" s="60"/>
      <c r="AU30" s="60"/>
      <c r="AV30" s="60"/>
      <c r="AW30" s="60"/>
      <c r="AX30" s="60"/>
      <c r="AY30" s="60"/>
      <c r="AZ30" s="60"/>
      <c r="BA30" s="60"/>
      <c r="BB30" s="60"/>
      <c r="BC30" s="60"/>
      <c r="BD30" s="60"/>
      <c r="BE30" s="60"/>
    </row>
    <row r="31" spans="2:57" ht="14.25" customHeight="1" x14ac:dyDescent="0.25">
      <c r="B31" s="60"/>
      <c r="C31" s="55"/>
      <c r="D31" s="55"/>
      <c r="E31" s="60"/>
      <c r="F31" s="60"/>
      <c r="G31" s="55"/>
      <c r="H31" s="55"/>
      <c r="I31" s="60"/>
      <c r="AH31" s="60"/>
      <c r="AI31" s="60"/>
      <c r="AJ31" s="60"/>
      <c r="AK31" s="60"/>
      <c r="AL31" s="60"/>
      <c r="AM31" s="60"/>
      <c r="AO31" s="60"/>
      <c r="AP31" s="60"/>
      <c r="AQ31" s="60"/>
      <c r="AR31" s="60"/>
      <c r="AS31" s="60"/>
      <c r="AT31" s="60"/>
      <c r="AU31" s="60"/>
      <c r="AV31" s="60"/>
      <c r="AW31" s="60"/>
      <c r="AX31" s="60"/>
      <c r="AY31" s="60"/>
      <c r="AZ31" s="60"/>
      <c r="BA31" s="60"/>
      <c r="BB31" s="60"/>
      <c r="BC31" s="60"/>
      <c r="BD31" s="60"/>
      <c r="BE31" s="60"/>
    </row>
    <row r="32" spans="2:57" ht="14.25" customHeight="1" x14ac:dyDescent="0.25">
      <c r="B32" s="60"/>
      <c r="C32" s="55"/>
      <c r="D32" s="55"/>
      <c r="E32" s="60"/>
      <c r="F32" s="60"/>
      <c r="G32" s="55"/>
      <c r="H32" s="55"/>
      <c r="I32" s="60"/>
      <c r="AH32" s="60"/>
      <c r="AI32" s="60"/>
      <c r="AJ32" s="60"/>
      <c r="AK32" s="60"/>
      <c r="AL32" s="60"/>
      <c r="AM32" s="60"/>
      <c r="AO32" s="60"/>
      <c r="AP32" s="60"/>
      <c r="AQ32" s="60"/>
      <c r="AR32" s="60"/>
      <c r="AS32" s="60"/>
      <c r="AT32" s="60"/>
      <c r="AU32" s="60"/>
      <c r="AV32" s="60"/>
      <c r="AW32" s="60"/>
      <c r="AX32" s="60"/>
      <c r="AY32" s="60"/>
      <c r="AZ32" s="60"/>
      <c r="BA32" s="60"/>
      <c r="BB32" s="60"/>
      <c r="BC32" s="60"/>
      <c r="BD32" s="60"/>
      <c r="BE32" s="60"/>
    </row>
    <row r="33" spans="2:57" ht="14.25" customHeight="1" x14ac:dyDescent="0.25">
      <c r="B33" s="60"/>
      <c r="C33" s="55"/>
      <c r="D33" s="55"/>
      <c r="E33" s="60"/>
      <c r="F33" s="60"/>
      <c r="G33" s="55"/>
      <c r="H33" s="55"/>
      <c r="I33" s="60"/>
      <c r="AH33" s="60"/>
      <c r="AI33" s="60"/>
      <c r="AJ33" s="60"/>
      <c r="AK33" s="60"/>
      <c r="AL33" s="60"/>
      <c r="AM33" s="60"/>
      <c r="AO33" s="60"/>
      <c r="AP33" s="60"/>
      <c r="AQ33" s="60"/>
      <c r="AR33" s="60"/>
      <c r="AS33" s="60"/>
      <c r="AT33" s="60"/>
      <c r="AU33" s="60"/>
      <c r="AV33" s="60"/>
      <c r="AW33" s="60"/>
      <c r="AX33" s="60"/>
      <c r="AY33" s="60"/>
      <c r="AZ33" s="60"/>
      <c r="BA33" s="60"/>
      <c r="BB33" s="60"/>
      <c r="BC33" s="60"/>
      <c r="BD33" s="60"/>
      <c r="BE33" s="60"/>
    </row>
    <row r="34" spans="2:57" ht="14.25" customHeight="1" thickBot="1" x14ac:dyDescent="0.3">
      <c r="B34" s="60"/>
      <c r="C34" s="55"/>
      <c r="D34" s="55"/>
      <c r="E34" s="60"/>
      <c r="F34" s="60"/>
      <c r="G34" s="55"/>
      <c r="H34" s="55"/>
      <c r="I34" s="60"/>
      <c r="AH34" s="1008" t="s">
        <v>70</v>
      </c>
      <c r="AI34" s="1008"/>
      <c r="AJ34" s="1008"/>
      <c r="AK34" s="1008"/>
      <c r="AL34" s="1008"/>
      <c r="AM34" s="1008"/>
      <c r="AO34" s="60"/>
      <c r="AP34" s="60"/>
      <c r="AQ34" s="60"/>
      <c r="AR34" s="60"/>
      <c r="AS34" s="60"/>
      <c r="AT34" s="60"/>
      <c r="AU34" s="60"/>
      <c r="AV34" s="60"/>
      <c r="AW34" s="60"/>
      <c r="AX34" s="60"/>
      <c r="AY34" s="60"/>
      <c r="AZ34" s="60"/>
      <c r="BA34" s="60"/>
      <c r="BB34" s="60"/>
      <c r="BC34" s="60"/>
      <c r="BD34" s="60"/>
      <c r="BE34" s="60"/>
    </row>
    <row r="35" spans="2:57" ht="14.25" customHeight="1" thickBot="1" x14ac:dyDescent="0.3">
      <c r="B35" s="60"/>
      <c r="C35" s="55"/>
      <c r="D35" s="55"/>
      <c r="E35" s="60"/>
      <c r="F35" s="60"/>
      <c r="G35" s="55"/>
      <c r="H35" s="55"/>
      <c r="I35" s="60"/>
      <c r="AH35" s="116" t="s">
        <v>59</v>
      </c>
      <c r="AI35" s="116"/>
      <c r="AJ35" s="116" t="s">
        <v>71</v>
      </c>
      <c r="AK35" s="116" t="s">
        <v>72</v>
      </c>
      <c r="AL35" s="116" t="s">
        <v>73</v>
      </c>
      <c r="AM35" s="116" t="s">
        <v>74</v>
      </c>
      <c r="AO35" s="60"/>
      <c r="AP35" s="60"/>
      <c r="AQ35" s="60"/>
      <c r="AR35" s="60"/>
      <c r="AS35" s="60"/>
      <c r="AT35" s="60"/>
      <c r="AU35" s="60"/>
      <c r="AV35" s="60"/>
      <c r="AW35" s="60"/>
      <c r="AX35" s="60"/>
      <c r="AY35" s="60"/>
      <c r="AZ35" s="60"/>
      <c r="BA35" s="60"/>
      <c r="BB35" s="60"/>
      <c r="BC35" s="60"/>
      <c r="BD35" s="60"/>
      <c r="BE35" s="60"/>
    </row>
    <row r="36" spans="2:57" ht="14.25" customHeight="1" x14ac:dyDescent="0.25">
      <c r="B36" s="60"/>
      <c r="C36" s="55"/>
      <c r="D36" s="55"/>
      <c r="E36" s="60"/>
      <c r="F36" s="60"/>
      <c r="G36" s="55"/>
      <c r="H36" s="55"/>
      <c r="I36" s="60"/>
      <c r="AH36" s="682" t="s">
        <v>60</v>
      </c>
      <c r="AI36" s="681"/>
      <c r="AJ36" s="681"/>
      <c r="AK36" s="681"/>
      <c r="AL36" s="681"/>
      <c r="AM36" s="681"/>
      <c r="AO36" s="60"/>
      <c r="AP36" s="60"/>
      <c r="AQ36" s="60"/>
      <c r="AR36" s="60"/>
      <c r="AS36" s="60"/>
      <c r="AT36" s="60"/>
      <c r="AU36" s="60"/>
      <c r="AV36" s="60"/>
      <c r="AW36" s="60"/>
      <c r="AX36" s="60"/>
      <c r="AY36" s="60"/>
      <c r="AZ36" s="60"/>
      <c r="BA36" s="60"/>
      <c r="BB36" s="60"/>
      <c r="BC36" s="60"/>
      <c r="BD36" s="60"/>
      <c r="BE36" s="60"/>
    </row>
    <row r="37" spans="2:57" ht="14.25" customHeight="1" thickBot="1" x14ac:dyDescent="0.3">
      <c r="B37" s="60"/>
      <c r="C37" s="55"/>
      <c r="D37" s="55"/>
      <c r="E37" s="60"/>
      <c r="F37" s="60"/>
      <c r="G37" s="55"/>
      <c r="H37" s="55"/>
      <c r="I37" s="60"/>
      <c r="AH37" s="117" t="s">
        <v>0</v>
      </c>
      <c r="AI37" s="118"/>
      <c r="AJ37" s="119"/>
      <c r="AK37" s="119"/>
      <c r="AL37" s="119"/>
      <c r="AM37" s="119"/>
      <c r="AO37" s="60"/>
      <c r="AP37" s="60"/>
      <c r="AQ37" s="60"/>
      <c r="AR37" s="60"/>
      <c r="AS37" s="60"/>
      <c r="AT37" s="60"/>
      <c r="AU37" s="60"/>
      <c r="AV37" s="60"/>
      <c r="AW37" s="60"/>
      <c r="AX37" s="60"/>
      <c r="AY37" s="60"/>
      <c r="AZ37" s="60"/>
      <c r="BA37" s="60"/>
      <c r="BB37" s="60"/>
      <c r="BC37" s="60"/>
      <c r="BD37" s="60"/>
      <c r="BE37" s="60"/>
    </row>
    <row r="38" spans="2:57" ht="14.25" customHeight="1" thickBot="1" x14ac:dyDescent="0.3">
      <c r="B38" s="60"/>
      <c r="C38" s="55"/>
      <c r="D38" s="55"/>
      <c r="E38" s="60"/>
      <c r="F38" s="60"/>
      <c r="G38" s="55"/>
      <c r="H38" s="55"/>
      <c r="I38" s="60"/>
      <c r="AH38" s="120" t="s">
        <v>75</v>
      </c>
      <c r="AI38" s="120"/>
      <c r="AJ38" s="121" t="s">
        <v>76</v>
      </c>
      <c r="AK38" s="122"/>
      <c r="AL38" s="122"/>
      <c r="AM38" s="122"/>
      <c r="AO38" s="60"/>
      <c r="AP38" s="60"/>
      <c r="AQ38" s="60"/>
      <c r="AR38" s="60"/>
      <c r="AS38" s="60"/>
      <c r="AT38" s="60"/>
      <c r="AU38" s="60"/>
      <c r="AV38" s="60"/>
      <c r="AW38" s="60"/>
      <c r="AX38" s="60"/>
      <c r="AY38" s="60"/>
      <c r="AZ38" s="60"/>
      <c r="BA38" s="60"/>
      <c r="BB38" s="60"/>
      <c r="BC38" s="60"/>
      <c r="BD38" s="60"/>
      <c r="BE38" s="60"/>
    </row>
    <row r="39" spans="2:57" ht="14.25" customHeight="1" thickBot="1" x14ac:dyDescent="0.3">
      <c r="B39" s="60"/>
      <c r="C39" s="55"/>
      <c r="D39" s="55"/>
      <c r="E39" s="60"/>
      <c r="F39" s="60"/>
      <c r="G39" s="55"/>
      <c r="H39" s="55"/>
      <c r="I39" s="60"/>
      <c r="AH39" s="120" t="s">
        <v>77</v>
      </c>
      <c r="AI39" s="120"/>
      <c r="AJ39" s="121" t="s">
        <v>78</v>
      </c>
      <c r="AK39" s="122"/>
      <c r="AL39" s="122"/>
      <c r="AM39" s="122"/>
      <c r="AO39" s="60"/>
      <c r="AP39" s="60"/>
      <c r="AQ39" s="60"/>
      <c r="AR39" s="60"/>
      <c r="AS39" s="60"/>
      <c r="AT39" s="60"/>
      <c r="AU39" s="60"/>
      <c r="AV39" s="60"/>
      <c r="AW39" s="60"/>
      <c r="AX39" s="60"/>
      <c r="AY39" s="60"/>
      <c r="AZ39" s="60"/>
      <c r="BA39" s="60"/>
      <c r="BB39" s="60"/>
      <c r="BC39" s="60"/>
      <c r="BD39" s="60"/>
      <c r="BE39" s="60"/>
    </row>
    <row r="40" spans="2:57" ht="14.25" customHeight="1" thickBot="1" x14ac:dyDescent="0.3">
      <c r="B40" s="60"/>
      <c r="C40" s="55"/>
      <c r="D40" s="55"/>
      <c r="E40" s="60"/>
      <c r="F40" s="60"/>
      <c r="G40" s="55"/>
      <c r="H40" s="55"/>
      <c r="I40" s="60"/>
      <c r="AH40" s="120" t="s">
        <v>79</v>
      </c>
      <c r="AI40" s="120"/>
      <c r="AJ40" s="121" t="s">
        <v>80</v>
      </c>
      <c r="AK40" s="122"/>
      <c r="AL40" s="122"/>
      <c r="AM40" s="122"/>
      <c r="AO40" s="60"/>
      <c r="AP40" s="60"/>
      <c r="AQ40" s="60"/>
      <c r="AR40" s="60"/>
      <c r="AS40" s="60"/>
      <c r="AT40" s="60"/>
      <c r="AU40" s="60"/>
      <c r="AV40" s="60"/>
      <c r="AW40" s="60"/>
      <c r="AX40" s="60"/>
      <c r="AY40" s="60"/>
      <c r="AZ40" s="60"/>
      <c r="BA40" s="60"/>
      <c r="BB40" s="60"/>
      <c r="BC40" s="60"/>
      <c r="BD40" s="60"/>
      <c r="BE40" s="60"/>
    </row>
    <row r="41" spans="2:57" ht="35.1" customHeight="1" thickBot="1" x14ac:dyDescent="0.3">
      <c r="B41" s="60"/>
      <c r="C41" s="55"/>
      <c r="D41" s="55"/>
      <c r="E41" s="60"/>
      <c r="F41" s="60"/>
      <c r="G41" s="55"/>
      <c r="H41" s="55"/>
      <c r="I41" s="60"/>
      <c r="AH41" s="120" t="s">
        <v>81</v>
      </c>
      <c r="AI41" s="120"/>
      <c r="AJ41" s="121"/>
      <c r="AK41" s="122"/>
      <c r="AL41" s="122"/>
      <c r="AM41" s="122"/>
      <c r="AO41" s="60"/>
      <c r="AP41" s="60"/>
      <c r="AQ41" s="60"/>
      <c r="AR41" s="60"/>
      <c r="AS41" s="60"/>
      <c r="AT41" s="60"/>
      <c r="AU41" s="60"/>
      <c r="AV41" s="60"/>
      <c r="AW41" s="60"/>
      <c r="AX41" s="60"/>
      <c r="AY41" s="60"/>
      <c r="AZ41" s="60"/>
      <c r="BA41" s="60"/>
      <c r="BB41" s="60"/>
      <c r="BC41" s="60"/>
      <c r="BD41" s="60"/>
      <c r="BE41" s="60"/>
    </row>
    <row r="42" spans="2:57" ht="35.1" customHeight="1" thickBot="1" x14ac:dyDescent="0.3">
      <c r="B42" s="60"/>
      <c r="C42" s="55"/>
      <c r="D42" s="55"/>
      <c r="E42" s="60"/>
      <c r="F42" s="60"/>
      <c r="G42" s="55"/>
      <c r="H42" s="55"/>
      <c r="I42" s="60"/>
      <c r="AH42" s="120"/>
      <c r="AI42" s="120"/>
      <c r="AJ42" s="121"/>
      <c r="AK42" s="122"/>
      <c r="AL42" s="122"/>
      <c r="AM42" s="122"/>
      <c r="AO42" s="60"/>
      <c r="AP42" s="60"/>
      <c r="AQ42" s="60"/>
      <c r="AR42" s="60"/>
      <c r="AS42" s="60"/>
      <c r="AT42" s="60"/>
      <c r="AU42" s="60"/>
      <c r="AV42" s="60"/>
      <c r="AW42" s="60"/>
      <c r="AX42" s="60"/>
      <c r="AY42" s="60"/>
      <c r="AZ42" s="60"/>
      <c r="BA42" s="60"/>
      <c r="BB42" s="60"/>
      <c r="BC42" s="60"/>
      <c r="BD42" s="60"/>
      <c r="BE42" s="60"/>
    </row>
    <row r="43" spans="2:57" ht="18" customHeight="1" thickBot="1" x14ac:dyDescent="0.3">
      <c r="B43" s="60"/>
      <c r="C43" s="55"/>
      <c r="D43" s="55"/>
      <c r="E43" s="60"/>
      <c r="F43" s="60"/>
      <c r="G43" s="55"/>
      <c r="H43" s="55"/>
      <c r="I43" s="60"/>
      <c r="AH43" s="120" t="s">
        <v>82</v>
      </c>
      <c r="AI43" s="123"/>
      <c r="AJ43" s="124"/>
      <c r="AK43" s="123"/>
      <c r="AL43" s="123"/>
      <c r="AM43" s="122" t="s">
        <v>83</v>
      </c>
      <c r="AO43" s="60"/>
      <c r="AP43" s="60"/>
      <c r="AQ43" s="60"/>
      <c r="AR43" s="60"/>
      <c r="AS43" s="60"/>
      <c r="AT43" s="60"/>
      <c r="AU43" s="60"/>
      <c r="AV43" s="60"/>
      <c r="AW43" s="60"/>
      <c r="AX43" s="60"/>
      <c r="AY43" s="60"/>
      <c r="AZ43" s="60"/>
      <c r="BA43" s="60"/>
      <c r="BB43" s="60"/>
      <c r="BC43" s="60"/>
      <c r="BD43" s="60"/>
      <c r="BE43" s="60"/>
    </row>
    <row r="44" spans="2:57" ht="18" customHeight="1" thickBot="1" x14ac:dyDescent="0.3">
      <c r="B44" s="60"/>
      <c r="C44" s="55"/>
      <c r="D44" s="55"/>
      <c r="E44" s="60"/>
      <c r="F44" s="60"/>
      <c r="G44" s="55"/>
      <c r="H44" s="55"/>
      <c r="I44" s="60"/>
      <c r="AH44" s="123" t="s">
        <v>84</v>
      </c>
      <c r="AI44" s="123"/>
      <c r="AJ44" s="124"/>
      <c r="AK44" s="123"/>
      <c r="AL44" s="123"/>
      <c r="AM44" s="123"/>
      <c r="AO44" s="60"/>
      <c r="AP44" s="60"/>
      <c r="AQ44" s="60"/>
      <c r="AR44" s="60"/>
      <c r="AS44" s="60"/>
      <c r="AT44" s="60"/>
      <c r="AU44" s="60"/>
      <c r="AV44" s="60"/>
      <c r="AW44" s="60"/>
      <c r="AX44" s="60"/>
      <c r="AY44" s="60"/>
      <c r="AZ44" s="60"/>
      <c r="BA44" s="60"/>
      <c r="BB44" s="60"/>
      <c r="BC44" s="60"/>
      <c r="BD44" s="60"/>
      <c r="BE44" s="60"/>
    </row>
    <row r="45" spans="2:57" ht="35.1" customHeight="1" thickBot="1" x14ac:dyDescent="0.3">
      <c r="B45" s="60"/>
      <c r="C45" s="55"/>
      <c r="D45" s="55"/>
      <c r="E45" s="60"/>
      <c r="F45" s="60"/>
      <c r="G45" s="55"/>
      <c r="H45" s="55"/>
      <c r="I45" s="60"/>
      <c r="AH45" s="125" t="s">
        <v>85</v>
      </c>
      <c r="AI45" s="125"/>
      <c r="AJ45" s="126" t="s">
        <v>86</v>
      </c>
      <c r="AK45" s="127"/>
      <c r="AL45" s="127"/>
      <c r="AM45" s="127"/>
      <c r="AO45" s="60"/>
      <c r="AP45" s="60"/>
      <c r="AQ45" s="60"/>
      <c r="AR45" s="60"/>
      <c r="AS45" s="60"/>
      <c r="AT45" s="60"/>
      <c r="AU45" s="60"/>
      <c r="AV45" s="60"/>
      <c r="AW45" s="60"/>
      <c r="AX45" s="60"/>
      <c r="AY45" s="60"/>
      <c r="AZ45" s="60"/>
      <c r="BA45" s="60"/>
      <c r="BB45" s="60"/>
      <c r="BC45" s="60"/>
      <c r="BD45" s="60"/>
      <c r="BE45" s="60"/>
    </row>
    <row r="46" spans="2:57" ht="35.1" customHeight="1" x14ac:dyDescent="0.25">
      <c r="B46" s="60"/>
      <c r="C46" s="55"/>
      <c r="D46" s="55"/>
      <c r="E46" s="60"/>
      <c r="F46" s="60"/>
      <c r="G46" s="55"/>
      <c r="H46" s="55"/>
      <c r="I46" s="60"/>
      <c r="AH46" s="128" t="s">
        <v>87</v>
      </c>
      <c r="AI46" s="128"/>
      <c r="AJ46" s="129" t="s">
        <v>88</v>
      </c>
      <c r="AK46" s="130"/>
      <c r="AL46" s="130"/>
      <c r="AM46" s="130"/>
      <c r="AO46" s="60"/>
      <c r="AP46" s="60"/>
      <c r="AQ46" s="60"/>
      <c r="AR46" s="60"/>
      <c r="AS46" s="60"/>
      <c r="AT46" s="60"/>
      <c r="AU46" s="60"/>
      <c r="AV46" s="60"/>
      <c r="AW46" s="60"/>
      <c r="AX46" s="60"/>
      <c r="AY46" s="60"/>
      <c r="AZ46" s="60"/>
      <c r="BA46" s="60"/>
      <c r="BB46" s="60"/>
      <c r="BC46" s="60"/>
      <c r="BD46" s="60"/>
      <c r="BE46" s="60"/>
    </row>
    <row r="47" spans="2:57" ht="18" customHeight="1" x14ac:dyDescent="0.25">
      <c r="B47" s="60"/>
      <c r="C47" s="55"/>
      <c r="D47" s="55"/>
      <c r="E47" s="60"/>
      <c r="F47" s="60"/>
      <c r="G47" s="55"/>
      <c r="H47" s="55"/>
      <c r="I47" s="60"/>
      <c r="AH47" s="680" t="s">
        <v>89</v>
      </c>
      <c r="AI47" s="679"/>
      <c r="AJ47" s="678"/>
      <c r="AK47" s="677"/>
      <c r="AL47" s="677"/>
      <c r="AM47" s="677"/>
      <c r="AO47" s="60"/>
      <c r="AP47" s="60"/>
      <c r="AQ47" s="60"/>
      <c r="AR47" s="60"/>
      <c r="AS47" s="60"/>
      <c r="AT47" s="60"/>
      <c r="AU47" s="60"/>
      <c r="AV47" s="60"/>
      <c r="AW47" s="60"/>
      <c r="AX47" s="60"/>
      <c r="AY47" s="60"/>
      <c r="AZ47" s="60"/>
      <c r="BA47" s="60"/>
      <c r="BB47" s="60"/>
      <c r="BC47" s="60"/>
      <c r="BD47" s="60"/>
      <c r="BE47" s="60"/>
    </row>
    <row r="48" spans="2:57" ht="34.5" customHeight="1" x14ac:dyDescent="0.25">
      <c r="B48" s="60"/>
      <c r="C48" s="55"/>
      <c r="D48" s="55"/>
      <c r="E48" s="60"/>
      <c r="F48" s="60"/>
      <c r="G48" s="55"/>
      <c r="H48" s="55"/>
      <c r="I48" s="60"/>
      <c r="AH48" s="670" t="s">
        <v>90</v>
      </c>
      <c r="AI48" s="670"/>
      <c r="AJ48" s="669"/>
      <c r="AK48" s="668"/>
      <c r="AL48" s="668"/>
      <c r="AM48" s="668" t="s">
        <v>83</v>
      </c>
      <c r="AO48" s="60"/>
      <c r="AP48" s="60"/>
      <c r="AQ48" s="60"/>
      <c r="AR48" s="60"/>
      <c r="AS48" s="60"/>
      <c r="AT48" s="60"/>
      <c r="AU48" s="60"/>
      <c r="AV48" s="60"/>
      <c r="AW48" s="60"/>
      <c r="AX48" s="60"/>
      <c r="AY48" s="60"/>
      <c r="AZ48" s="60"/>
      <c r="BA48" s="60"/>
      <c r="BB48" s="60"/>
      <c r="BC48" s="60"/>
      <c r="BD48" s="60"/>
      <c r="BE48" s="60"/>
    </row>
    <row r="49" spans="2:57" ht="18" customHeight="1" x14ac:dyDescent="0.25">
      <c r="B49" s="60"/>
      <c r="C49" s="55"/>
      <c r="D49" s="55"/>
      <c r="E49" s="60"/>
      <c r="F49" s="60"/>
      <c r="G49" s="55"/>
      <c r="H49" s="55"/>
      <c r="I49" s="60"/>
      <c r="AH49" s="676" t="s">
        <v>91</v>
      </c>
      <c r="AI49" s="676"/>
      <c r="AJ49" s="675"/>
      <c r="AK49" s="674"/>
      <c r="AL49" s="674"/>
      <c r="AM49" s="674"/>
      <c r="AO49" s="60"/>
      <c r="AP49" s="60"/>
      <c r="AQ49" s="60"/>
      <c r="AR49" s="60"/>
      <c r="AS49" s="60"/>
      <c r="AT49" s="60"/>
      <c r="AU49" s="60"/>
      <c r="AV49" s="60"/>
      <c r="AW49" s="60"/>
      <c r="AX49" s="60"/>
      <c r="AY49" s="60"/>
      <c r="AZ49" s="60"/>
      <c r="BA49" s="60"/>
      <c r="BB49" s="60"/>
      <c r="BC49" s="60"/>
      <c r="BD49" s="60"/>
      <c r="BE49" s="60"/>
    </row>
    <row r="50" spans="2:57" ht="35.1" customHeight="1" x14ac:dyDescent="0.25">
      <c r="B50" s="60"/>
      <c r="C50" s="55"/>
      <c r="D50" s="55"/>
      <c r="E50" s="60"/>
      <c r="F50" s="60"/>
      <c r="G50" s="55"/>
      <c r="H50" s="55"/>
      <c r="I50" s="60"/>
      <c r="AH50" s="670" t="s">
        <v>141</v>
      </c>
      <c r="AI50" s="670"/>
      <c r="AJ50" s="669" t="s">
        <v>93</v>
      </c>
      <c r="AK50" s="668"/>
      <c r="AL50" s="668"/>
      <c r="AM50" s="668"/>
      <c r="AO50" s="60"/>
      <c r="AP50" s="60"/>
      <c r="AQ50" s="60"/>
      <c r="AR50" s="60"/>
      <c r="AS50" s="60"/>
      <c r="AT50" s="60"/>
      <c r="AU50" s="60"/>
      <c r="AV50" s="60"/>
      <c r="AW50" s="60"/>
      <c r="AX50" s="60"/>
      <c r="AY50" s="60"/>
      <c r="AZ50" s="60"/>
      <c r="BA50" s="60"/>
      <c r="BB50" s="60"/>
      <c r="BC50" s="60"/>
      <c r="BD50" s="60"/>
      <c r="BE50" s="60"/>
    </row>
    <row r="51" spans="2:57" ht="18" customHeight="1" x14ac:dyDescent="0.25">
      <c r="B51" s="60"/>
      <c r="C51" s="55"/>
      <c r="D51" s="55"/>
      <c r="E51" s="60"/>
      <c r="F51" s="60"/>
      <c r="G51" s="55"/>
      <c r="H51" s="55"/>
      <c r="I51" s="60"/>
      <c r="AH51" s="673" t="s">
        <v>7</v>
      </c>
      <c r="AI51" s="672"/>
      <c r="AJ51" s="671"/>
      <c r="AK51" s="671"/>
      <c r="AL51" s="671"/>
      <c r="AM51" s="671"/>
      <c r="AO51" s="60"/>
      <c r="AP51" s="60"/>
      <c r="AQ51" s="60"/>
      <c r="AR51" s="60"/>
      <c r="AS51" s="60"/>
      <c r="AT51" s="60"/>
      <c r="AU51" s="60"/>
      <c r="AV51" s="60"/>
      <c r="AW51" s="60"/>
      <c r="AX51" s="60"/>
      <c r="AY51" s="60"/>
      <c r="AZ51" s="60"/>
      <c r="BA51" s="60"/>
      <c r="BB51" s="60"/>
      <c r="BC51" s="60"/>
      <c r="BD51" s="60"/>
      <c r="BE51" s="60"/>
    </row>
    <row r="52" spans="2:57" ht="35.1" customHeight="1" x14ac:dyDescent="0.25">
      <c r="B52" s="60"/>
      <c r="C52" s="55"/>
      <c r="D52" s="55"/>
      <c r="E52" s="60"/>
      <c r="F52" s="60"/>
      <c r="G52" s="55"/>
      <c r="H52" s="55"/>
      <c r="I52" s="60"/>
      <c r="AH52" s="670" t="s">
        <v>94</v>
      </c>
      <c r="AI52" s="670"/>
      <c r="AJ52" s="669" t="s">
        <v>95</v>
      </c>
      <c r="AK52" s="668"/>
      <c r="AL52" s="668"/>
      <c r="AM52" s="668"/>
      <c r="AO52" s="60"/>
      <c r="AP52" s="60"/>
      <c r="AQ52" s="60"/>
      <c r="AR52" s="60"/>
      <c r="AS52" s="60"/>
      <c r="AT52" s="60"/>
      <c r="AU52" s="60"/>
      <c r="AV52" s="60"/>
      <c r="AW52" s="60"/>
      <c r="AX52" s="60"/>
      <c r="AY52" s="60"/>
      <c r="AZ52" s="60"/>
      <c r="BA52" s="60"/>
      <c r="BB52" s="60"/>
      <c r="BC52" s="60"/>
      <c r="BD52" s="60"/>
      <c r="BE52" s="60"/>
    </row>
    <row r="53" spans="2:57" ht="35.1" customHeight="1" thickBot="1" x14ac:dyDescent="0.3">
      <c r="B53" s="60"/>
      <c r="C53" s="55"/>
      <c r="D53" s="55"/>
      <c r="E53" s="60"/>
      <c r="F53" s="60"/>
      <c r="G53" s="55"/>
      <c r="H53" s="55"/>
      <c r="I53" s="60"/>
      <c r="AH53" s="60" t="s">
        <v>81</v>
      </c>
      <c r="AI53" s="60"/>
      <c r="AJ53" s="60"/>
      <c r="AK53" s="60"/>
      <c r="AL53" s="60"/>
      <c r="AM53" s="60"/>
      <c r="AO53" s="1009">
        <v>2015</v>
      </c>
      <c r="AP53" s="1009"/>
      <c r="AQ53" s="1009"/>
      <c r="AR53" s="1009"/>
      <c r="AS53" s="1009"/>
      <c r="AT53" s="1009">
        <v>2016</v>
      </c>
      <c r="AU53" s="1009"/>
      <c r="AV53" s="1009"/>
      <c r="AW53" s="1009"/>
      <c r="AX53" s="60"/>
      <c r="AY53" s="60"/>
      <c r="AZ53" s="60"/>
      <c r="BA53" s="60"/>
      <c r="BB53" s="60"/>
      <c r="BC53" s="60"/>
      <c r="BD53" s="60"/>
      <c r="BE53" s="60"/>
    </row>
    <row r="54" spans="2:57" ht="23.25" customHeight="1" thickBot="1" x14ac:dyDescent="0.3">
      <c r="B54" s="60"/>
      <c r="C54" s="55"/>
      <c r="D54" s="55"/>
      <c r="E54" s="60"/>
      <c r="F54" s="60"/>
      <c r="G54" s="55"/>
      <c r="H54" s="55"/>
      <c r="I54" s="60"/>
      <c r="AH54" s="60"/>
      <c r="AI54" s="60"/>
      <c r="AJ54" s="60"/>
      <c r="AK54" s="60"/>
      <c r="AL54" s="60"/>
      <c r="AM54" s="60"/>
      <c r="AO54" s="570"/>
      <c r="AP54" s="570" t="s">
        <v>10</v>
      </c>
      <c r="AQ54" s="570" t="s">
        <v>5</v>
      </c>
      <c r="AR54" s="570" t="s">
        <v>96</v>
      </c>
      <c r="AS54" s="570" t="s">
        <v>1</v>
      </c>
      <c r="AT54" s="570" t="s">
        <v>10</v>
      </c>
      <c r="AU54" s="570" t="s">
        <v>5</v>
      </c>
      <c r="AV54" s="570" t="s">
        <v>96</v>
      </c>
      <c r="AW54" s="570" t="s">
        <v>1</v>
      </c>
      <c r="AX54" s="60"/>
      <c r="AY54" s="60"/>
      <c r="AZ54" s="60"/>
      <c r="BA54" s="60"/>
      <c r="BB54" s="60"/>
      <c r="BC54" s="60"/>
      <c r="BD54" s="60"/>
      <c r="BE54" s="60"/>
    </row>
    <row r="55" spans="2:57" ht="34.5" customHeight="1" thickBot="1" x14ac:dyDescent="0.3">
      <c r="B55" s="60"/>
      <c r="C55" s="55"/>
      <c r="D55" s="55"/>
      <c r="E55" s="60"/>
      <c r="F55" s="60"/>
      <c r="G55" s="55"/>
      <c r="H55" s="55"/>
      <c r="I55" s="60"/>
      <c r="AH55" s="1008" t="s">
        <v>97</v>
      </c>
      <c r="AI55" s="1008"/>
      <c r="AJ55" s="1008"/>
      <c r="AK55" s="1008"/>
      <c r="AL55" s="1008"/>
      <c r="AM55" s="1008"/>
      <c r="AO55" s="131" t="s">
        <v>98</v>
      </c>
      <c r="AP55" s="6"/>
      <c r="AQ55" s="6"/>
      <c r="AR55" s="6"/>
      <c r="AS55" s="132"/>
      <c r="AT55" s="6"/>
      <c r="AU55" s="6"/>
      <c r="AV55" s="6"/>
      <c r="AW55" s="132"/>
      <c r="AX55" s="60"/>
      <c r="AY55" s="60"/>
      <c r="AZ55" s="60"/>
      <c r="BA55" s="60"/>
      <c r="BB55" s="60"/>
      <c r="BC55" s="60"/>
      <c r="BD55" s="60"/>
      <c r="BE55" s="60"/>
    </row>
    <row r="56" spans="2:57" ht="33" customHeight="1" thickBot="1" x14ac:dyDescent="0.3">
      <c r="B56" s="60"/>
      <c r="C56" s="55"/>
      <c r="D56" s="55"/>
      <c r="E56" s="60"/>
      <c r="F56" s="60"/>
      <c r="G56" s="55"/>
      <c r="H56" s="55"/>
      <c r="I56" s="60"/>
      <c r="AH56" s="667" t="s">
        <v>59</v>
      </c>
      <c r="AI56" s="667"/>
      <c r="AJ56" s="667" t="s">
        <v>71</v>
      </c>
      <c r="AK56" s="667" t="s">
        <v>72</v>
      </c>
      <c r="AL56" s="667"/>
      <c r="AM56" s="667" t="s">
        <v>99</v>
      </c>
      <c r="AO56" s="131" t="s">
        <v>100</v>
      </c>
      <c r="AP56" s="6"/>
      <c r="AQ56" s="6"/>
      <c r="AR56" s="6"/>
      <c r="AS56" s="133"/>
      <c r="AT56" s="6"/>
      <c r="AU56" s="6"/>
      <c r="AV56" s="6"/>
      <c r="AW56" s="133"/>
      <c r="AX56" s="60"/>
      <c r="AY56" s="60"/>
      <c r="AZ56" s="60"/>
      <c r="BA56" s="60"/>
      <c r="BB56" s="60"/>
      <c r="BC56" s="60"/>
      <c r="BD56" s="60"/>
      <c r="BE56" s="60"/>
    </row>
    <row r="57" spans="2:57" ht="18" customHeight="1" thickBot="1" x14ac:dyDescent="0.3">
      <c r="B57" s="60"/>
      <c r="C57" s="55"/>
      <c r="D57" s="55"/>
      <c r="E57" s="60"/>
      <c r="F57" s="60"/>
      <c r="G57" s="55"/>
      <c r="H57" s="55"/>
      <c r="I57" s="60"/>
      <c r="AH57" s="128" t="s">
        <v>101</v>
      </c>
      <c r="AI57" s="128"/>
      <c r="AJ57" s="130"/>
      <c r="AK57" s="130"/>
      <c r="AL57" s="130"/>
      <c r="AM57" s="130"/>
      <c r="AO57" s="131" t="s">
        <v>102</v>
      </c>
      <c r="AP57" s="6"/>
      <c r="AQ57" s="6"/>
      <c r="AR57" s="6"/>
      <c r="AS57" s="133"/>
      <c r="AT57" s="6"/>
      <c r="AU57" s="6"/>
      <c r="AV57" s="6"/>
      <c r="AW57" s="133"/>
      <c r="AX57" s="60"/>
      <c r="AY57" s="60"/>
      <c r="AZ57" s="60"/>
      <c r="BA57" s="60"/>
      <c r="BB57" s="60"/>
      <c r="BC57" s="60"/>
      <c r="BD57" s="60"/>
      <c r="BE57" s="60"/>
    </row>
    <row r="58" spans="2:57" ht="18" customHeight="1" thickBot="1" x14ac:dyDescent="0.3">
      <c r="B58" s="60"/>
      <c r="C58" s="55"/>
      <c r="D58" s="55"/>
      <c r="E58" s="60"/>
      <c r="F58" s="60"/>
      <c r="G58" s="55"/>
      <c r="H58" s="55"/>
      <c r="I58" s="60"/>
      <c r="AH58" s="128"/>
      <c r="AI58" s="128"/>
      <c r="AJ58" s="130"/>
      <c r="AK58" s="130"/>
      <c r="AL58" s="130"/>
      <c r="AM58" s="130"/>
      <c r="AO58" s="131" t="s">
        <v>103</v>
      </c>
      <c r="AP58" s="6"/>
      <c r="AQ58" s="6"/>
      <c r="AR58" s="6"/>
      <c r="AS58" s="133"/>
      <c r="AT58" s="6"/>
      <c r="AU58" s="6"/>
      <c r="AV58" s="6"/>
      <c r="AW58" s="133"/>
      <c r="AX58" s="60"/>
      <c r="AY58" s="60"/>
      <c r="AZ58" s="60"/>
      <c r="BA58" s="60"/>
      <c r="BB58" s="60"/>
      <c r="BC58" s="60"/>
      <c r="BD58" s="60"/>
      <c r="BE58" s="60"/>
    </row>
    <row r="59" spans="2:57" x14ac:dyDescent="0.25">
      <c r="B59" s="60"/>
      <c r="C59" s="55"/>
      <c r="D59" s="55"/>
      <c r="E59" s="60"/>
      <c r="F59" s="60"/>
      <c r="G59" s="55"/>
      <c r="H59" s="55"/>
      <c r="I59" s="60"/>
      <c r="AH59" s="60"/>
      <c r="AI59" s="60"/>
      <c r="AJ59" s="60"/>
      <c r="AK59" s="60"/>
      <c r="AL59" s="60"/>
      <c r="AM59" s="60"/>
      <c r="AO59" s="60"/>
      <c r="AP59" s="60"/>
      <c r="AQ59" s="60"/>
      <c r="AR59" s="60"/>
      <c r="AS59" s="60"/>
      <c r="AT59" s="60"/>
      <c r="AU59" s="60"/>
      <c r="AV59" s="60"/>
      <c r="AW59" s="60"/>
      <c r="AX59" s="60"/>
      <c r="AY59" s="60"/>
      <c r="AZ59" s="60"/>
      <c r="BA59" s="60"/>
      <c r="BB59" s="60"/>
      <c r="BC59" s="60"/>
      <c r="BD59" s="60"/>
      <c r="BE59" s="60"/>
    </row>
    <row r="60" spans="2:57" ht="18" customHeight="1" thickBot="1" x14ac:dyDescent="0.3">
      <c r="B60" s="60"/>
      <c r="C60" s="55"/>
      <c r="D60" s="55"/>
      <c r="E60" s="60"/>
      <c r="F60" s="60"/>
      <c r="G60" s="55"/>
      <c r="H60" s="55"/>
      <c r="I60" s="60"/>
      <c r="AH60" s="60"/>
      <c r="AI60" s="60"/>
      <c r="AJ60" s="60"/>
      <c r="AK60" s="60"/>
      <c r="AL60" s="60"/>
      <c r="AM60" s="60"/>
      <c r="AO60" s="60"/>
      <c r="AP60" s="60"/>
      <c r="AQ60" s="60"/>
      <c r="AR60" s="60"/>
      <c r="AS60" s="60"/>
      <c r="AT60" s="60"/>
      <c r="AU60" s="60"/>
      <c r="AV60" s="60"/>
      <c r="AW60" s="60"/>
      <c r="AX60" s="60"/>
      <c r="AY60" s="1007" t="s">
        <v>85</v>
      </c>
      <c r="AZ60" s="1007"/>
      <c r="BA60" s="1007"/>
      <c r="BB60" s="60"/>
      <c r="BC60" s="60"/>
      <c r="BD60" s="60"/>
      <c r="BE60" s="60"/>
    </row>
    <row r="61" spans="2:57" ht="16.5" customHeight="1" thickBot="1" x14ac:dyDescent="0.3">
      <c r="B61" s="60"/>
      <c r="C61" s="55"/>
      <c r="D61" s="55"/>
      <c r="E61" s="60"/>
      <c r="F61" s="60"/>
      <c r="G61" s="55"/>
      <c r="H61" s="55"/>
      <c r="I61" s="60"/>
      <c r="AH61" s="60"/>
      <c r="AI61" s="60"/>
      <c r="AJ61" s="60"/>
      <c r="AK61" s="60"/>
      <c r="AL61" s="60"/>
      <c r="AM61" s="60"/>
      <c r="AO61" s="60"/>
      <c r="AP61" s="60"/>
      <c r="AQ61" s="60"/>
      <c r="AR61" s="60"/>
      <c r="AS61" s="60"/>
      <c r="AT61" s="60"/>
      <c r="AU61" s="60"/>
      <c r="AV61" s="60"/>
      <c r="AW61" s="60"/>
      <c r="AX61" s="60"/>
      <c r="AY61" s="570"/>
      <c r="AZ61" s="570">
        <v>2015</v>
      </c>
      <c r="BA61" s="570">
        <v>2016</v>
      </c>
      <c r="BB61" s="60"/>
      <c r="BC61" s="60"/>
      <c r="BD61" s="60"/>
      <c r="BE61" s="60"/>
    </row>
    <row r="62" spans="2:57" ht="18" customHeight="1" thickBot="1" x14ac:dyDescent="0.3">
      <c r="B62" s="60"/>
      <c r="C62" s="55"/>
      <c r="D62" s="55"/>
      <c r="E62" s="60"/>
      <c r="F62" s="60"/>
      <c r="G62" s="55"/>
      <c r="H62" s="55"/>
      <c r="I62" s="60"/>
      <c r="AH62" s="60"/>
      <c r="AI62" s="60"/>
      <c r="AJ62" s="60"/>
      <c r="AK62" s="60"/>
      <c r="AL62" s="60"/>
      <c r="AM62" s="60"/>
      <c r="AO62" s="60"/>
      <c r="AP62" s="60"/>
      <c r="AQ62" s="60"/>
      <c r="AR62" s="60"/>
      <c r="AS62" s="60"/>
      <c r="AT62" s="60"/>
      <c r="AU62" s="60"/>
      <c r="AV62" s="60"/>
      <c r="AW62" s="60"/>
      <c r="AX62" s="60"/>
      <c r="AY62" s="131" t="s">
        <v>104</v>
      </c>
      <c r="AZ62" s="6"/>
      <c r="BA62" s="6"/>
      <c r="BB62" s="60"/>
      <c r="BC62" s="60"/>
      <c r="BD62" s="60"/>
      <c r="BE62" s="60"/>
    </row>
    <row r="63" spans="2:57" ht="18" customHeight="1" thickBot="1" x14ac:dyDescent="0.3">
      <c r="B63" s="60"/>
      <c r="C63" s="55"/>
      <c r="D63" s="55"/>
      <c r="E63" s="60"/>
      <c r="F63" s="60"/>
      <c r="G63" s="55"/>
      <c r="H63" s="55"/>
      <c r="I63" s="60"/>
      <c r="AH63" s="60"/>
      <c r="AI63" s="60"/>
      <c r="AJ63" s="60"/>
      <c r="AK63" s="60"/>
      <c r="AL63" s="60"/>
      <c r="AM63" s="60"/>
      <c r="AO63" s="60"/>
      <c r="AP63" s="60"/>
      <c r="AQ63" s="60"/>
      <c r="AR63" s="60"/>
      <c r="AS63" s="60"/>
      <c r="AT63" s="60"/>
      <c r="AU63" s="60"/>
      <c r="AV63" s="60"/>
      <c r="AW63" s="60"/>
      <c r="AX63" s="60"/>
      <c r="AY63" s="131" t="s">
        <v>105</v>
      </c>
      <c r="AZ63" s="6"/>
      <c r="BA63" s="6"/>
      <c r="BB63" s="60"/>
      <c r="BC63" s="60"/>
      <c r="BD63" s="60"/>
      <c r="BE63" s="60"/>
    </row>
    <row r="64" spans="2:57" ht="18" customHeight="1" thickBot="1" x14ac:dyDescent="0.3">
      <c r="B64" s="60"/>
      <c r="C64" s="55"/>
      <c r="D64" s="55"/>
      <c r="E64" s="60"/>
      <c r="F64" s="60"/>
      <c r="G64" s="55"/>
      <c r="H64" s="55"/>
      <c r="I64" s="60"/>
      <c r="AH64" s="60"/>
      <c r="AI64" s="60"/>
      <c r="AJ64" s="60"/>
      <c r="AK64" s="60"/>
      <c r="AL64" s="60"/>
      <c r="AM64" s="60"/>
      <c r="AO64" s="60"/>
      <c r="AP64" s="60"/>
      <c r="AQ64" s="60"/>
      <c r="AR64" s="60"/>
      <c r="AS64" s="60"/>
      <c r="AT64" s="60"/>
      <c r="AU64" s="60"/>
      <c r="AV64" s="60"/>
      <c r="AW64" s="60"/>
      <c r="AX64" s="60"/>
      <c r="AY64" s="134" t="s">
        <v>106</v>
      </c>
      <c r="AZ64" s="6"/>
      <c r="BA64" s="6"/>
      <c r="BB64" s="60"/>
      <c r="BC64" s="60"/>
      <c r="BD64" s="60"/>
      <c r="BE64" s="60"/>
    </row>
    <row r="65" spans="2:57" ht="18" customHeight="1" thickBot="1" x14ac:dyDescent="0.3">
      <c r="B65" s="60"/>
      <c r="C65" s="55"/>
      <c r="D65" s="55"/>
      <c r="E65" s="60"/>
      <c r="F65" s="60"/>
      <c r="G65" s="55"/>
      <c r="H65" s="55"/>
      <c r="I65" s="60"/>
      <c r="AH65" s="60"/>
      <c r="AI65" s="60"/>
      <c r="AJ65" s="60"/>
      <c r="AK65" s="60"/>
      <c r="AL65" s="60"/>
      <c r="AM65" s="60"/>
      <c r="AO65" s="60"/>
      <c r="AP65" s="60"/>
      <c r="AQ65" s="60"/>
      <c r="AR65" s="60"/>
      <c r="AS65" s="60"/>
      <c r="AT65" s="60"/>
      <c r="AU65" s="60"/>
      <c r="AV65" s="60"/>
      <c r="AW65" s="60"/>
      <c r="AX65" s="60"/>
      <c r="AY65" s="134" t="s">
        <v>107</v>
      </c>
      <c r="AZ65" s="6"/>
      <c r="BA65" s="6"/>
      <c r="BB65" s="60"/>
      <c r="BC65" s="60"/>
      <c r="BD65" s="60"/>
      <c r="BE65" s="60"/>
    </row>
    <row r="66" spans="2:57" ht="18" customHeight="1" thickBot="1" x14ac:dyDescent="0.3">
      <c r="B66" s="60"/>
      <c r="C66" s="55"/>
      <c r="D66" s="55"/>
      <c r="E66" s="60"/>
      <c r="F66" s="60"/>
      <c r="G66" s="55"/>
      <c r="H66" s="55"/>
      <c r="I66" s="60"/>
      <c r="AH66" s="60"/>
      <c r="AI66" s="60"/>
      <c r="AJ66" s="60"/>
      <c r="AK66" s="60"/>
      <c r="AL66" s="60"/>
      <c r="AM66" s="60"/>
      <c r="AO66" s="60"/>
      <c r="AP66" s="60"/>
      <c r="AQ66" s="60"/>
      <c r="AR66" s="60"/>
      <c r="AS66" s="60"/>
      <c r="AT66" s="60"/>
      <c r="AU66" s="60"/>
      <c r="AV66" s="60"/>
      <c r="AW66" s="60"/>
      <c r="AX66" s="60"/>
      <c r="AY66" s="134" t="s">
        <v>108</v>
      </c>
      <c r="AZ66" s="6"/>
      <c r="BA66" s="6"/>
      <c r="BB66" s="60"/>
      <c r="BC66" s="60"/>
      <c r="BD66" s="60"/>
      <c r="BE66" s="60"/>
    </row>
    <row r="67" spans="2:57" ht="18" customHeight="1" thickBot="1" x14ac:dyDescent="0.3">
      <c r="B67" s="60"/>
      <c r="C67" s="55"/>
      <c r="D67" s="55"/>
      <c r="E67" s="60"/>
      <c r="F67" s="60"/>
      <c r="G67" s="55"/>
      <c r="H67" s="55"/>
      <c r="I67" s="60"/>
      <c r="AH67" s="60"/>
      <c r="AI67" s="60"/>
      <c r="AJ67" s="60"/>
      <c r="AK67" s="60"/>
      <c r="AL67" s="60"/>
      <c r="AM67" s="60"/>
      <c r="AO67" s="60"/>
      <c r="AP67" s="60"/>
      <c r="AQ67" s="60"/>
      <c r="AR67" s="60"/>
      <c r="AS67" s="60"/>
      <c r="AT67" s="60"/>
      <c r="AU67" s="60"/>
      <c r="AV67" s="60"/>
      <c r="AW67" s="60"/>
      <c r="AX67" s="60"/>
      <c r="AY67" s="131" t="s">
        <v>109</v>
      </c>
      <c r="AZ67" s="6"/>
      <c r="BA67" s="6"/>
      <c r="BB67" s="60"/>
      <c r="BC67" s="60"/>
      <c r="BD67" s="60"/>
      <c r="BE67" s="60"/>
    </row>
    <row r="68" spans="2:57" ht="18" customHeight="1" thickBot="1" x14ac:dyDescent="0.3">
      <c r="B68" s="60"/>
      <c r="C68" s="55"/>
      <c r="D68" s="55"/>
      <c r="E68" s="60"/>
      <c r="F68" s="60"/>
      <c r="G68" s="55"/>
      <c r="H68" s="55"/>
      <c r="I68" s="60"/>
      <c r="AH68" s="60"/>
      <c r="AI68" s="60"/>
      <c r="AJ68" s="60"/>
      <c r="AK68" s="60"/>
      <c r="AL68" s="60"/>
      <c r="AM68" s="60"/>
      <c r="AO68" s="60"/>
      <c r="AP68" s="60"/>
      <c r="AQ68" s="60"/>
      <c r="AR68" s="60"/>
      <c r="AS68" s="60"/>
      <c r="AT68" s="60"/>
      <c r="AU68" s="60"/>
      <c r="AV68" s="60"/>
      <c r="AW68" s="60"/>
      <c r="AX68" s="60"/>
      <c r="AY68" s="135" t="s">
        <v>110</v>
      </c>
      <c r="AZ68" s="6"/>
      <c r="BA68" s="6"/>
      <c r="BB68" s="60"/>
      <c r="BC68" s="60"/>
      <c r="BD68" s="60"/>
      <c r="BE68" s="60"/>
    </row>
    <row r="69" spans="2:57" ht="18" customHeight="1" thickBot="1" x14ac:dyDescent="0.3">
      <c r="B69" s="60"/>
      <c r="C69" s="55"/>
      <c r="D69" s="55"/>
      <c r="E69" s="60"/>
      <c r="F69" s="60"/>
      <c r="G69" s="55"/>
      <c r="H69" s="55"/>
      <c r="I69" s="60"/>
      <c r="AH69" s="60"/>
      <c r="AI69" s="60"/>
      <c r="AJ69" s="60"/>
      <c r="AK69" s="60"/>
      <c r="AL69" s="60"/>
      <c r="AM69" s="60"/>
      <c r="AO69" s="60"/>
      <c r="AP69" s="60"/>
      <c r="AQ69" s="60"/>
      <c r="AR69" s="60"/>
      <c r="AS69" s="60"/>
      <c r="AT69" s="60"/>
      <c r="AU69" s="60"/>
      <c r="AV69" s="60"/>
      <c r="AW69" s="60"/>
      <c r="AX69" s="60"/>
      <c r="AY69" s="131" t="s">
        <v>111</v>
      </c>
      <c r="AZ69" s="6"/>
      <c r="BA69" s="6"/>
      <c r="BB69" s="60"/>
      <c r="BC69" s="60"/>
      <c r="BD69" s="60"/>
      <c r="BE69" s="60"/>
    </row>
    <row r="70" spans="2:57" ht="18" customHeight="1" thickBot="1" x14ac:dyDescent="0.3">
      <c r="B70" s="60"/>
      <c r="C70" s="55"/>
      <c r="D70" s="55"/>
      <c r="E70" s="60"/>
      <c r="F70" s="60"/>
      <c r="G70" s="55"/>
      <c r="H70" s="55"/>
      <c r="I70" s="60"/>
      <c r="AH70" s="60"/>
      <c r="AI70" s="60"/>
      <c r="AJ70" s="60"/>
      <c r="AK70" s="60"/>
      <c r="AL70" s="60"/>
      <c r="AM70" s="60"/>
      <c r="AO70" s="60"/>
      <c r="AP70" s="60"/>
      <c r="AQ70" s="60"/>
      <c r="AR70" s="60"/>
      <c r="AS70" s="60"/>
      <c r="AT70" s="60"/>
      <c r="AU70" s="60"/>
      <c r="AV70" s="60"/>
      <c r="AW70" s="60"/>
      <c r="AX70" s="60"/>
      <c r="AY70" s="135" t="s">
        <v>112</v>
      </c>
      <c r="AZ70" s="6"/>
      <c r="BA70" s="6"/>
      <c r="BB70" s="60"/>
      <c r="BC70" s="60"/>
      <c r="BD70" s="60"/>
      <c r="BE70" s="60"/>
    </row>
    <row r="71" spans="2:57" ht="18" customHeight="1" thickBot="1" x14ac:dyDescent="0.3">
      <c r="B71" s="60"/>
      <c r="C71" s="55"/>
      <c r="D71" s="55"/>
      <c r="E71" s="60"/>
      <c r="F71" s="60"/>
      <c r="G71" s="55"/>
      <c r="H71" s="55"/>
      <c r="I71" s="60"/>
      <c r="AH71" s="60"/>
      <c r="AI71" s="60"/>
      <c r="AJ71" s="60"/>
      <c r="AK71" s="60"/>
      <c r="AL71" s="60"/>
      <c r="AM71" s="60"/>
      <c r="AO71" s="60"/>
      <c r="AP71" s="60"/>
      <c r="AQ71" s="60"/>
      <c r="AR71" s="60"/>
      <c r="AS71" s="60"/>
      <c r="AT71" s="60"/>
      <c r="AU71" s="60"/>
      <c r="AV71" s="60"/>
      <c r="AW71" s="60"/>
      <c r="AX71" s="60"/>
      <c r="AY71" s="135" t="s">
        <v>113</v>
      </c>
      <c r="AZ71" s="6"/>
      <c r="BA71" s="6"/>
      <c r="BB71" s="60"/>
      <c r="BC71" s="60"/>
      <c r="BD71" s="60"/>
      <c r="BE71" s="60"/>
    </row>
    <row r="72" spans="2:57" ht="18" customHeight="1" thickBot="1" x14ac:dyDescent="0.3">
      <c r="B72" s="60"/>
      <c r="C72" s="55"/>
      <c r="D72" s="55"/>
      <c r="E72" s="60"/>
      <c r="F72" s="60"/>
      <c r="G72" s="55"/>
      <c r="H72" s="55"/>
      <c r="I72" s="60"/>
      <c r="AH72" s="60"/>
      <c r="AI72" s="60"/>
      <c r="AJ72" s="60"/>
      <c r="AK72" s="60"/>
      <c r="AL72" s="60"/>
      <c r="AM72" s="60"/>
      <c r="AO72" s="60"/>
      <c r="AP72" s="60"/>
      <c r="AQ72" s="60"/>
      <c r="AR72" s="60"/>
      <c r="AS72" s="60"/>
      <c r="AT72" s="60"/>
      <c r="AU72" s="60"/>
      <c r="AV72" s="60"/>
      <c r="AW72" s="60"/>
      <c r="AX72" s="60"/>
      <c r="AY72" s="135" t="s">
        <v>114</v>
      </c>
      <c r="AZ72" s="6"/>
      <c r="BA72" s="6"/>
      <c r="BB72" s="60"/>
      <c r="BC72" s="60"/>
      <c r="BD72" s="60"/>
      <c r="BE72" s="60"/>
    </row>
    <row r="73" spans="2:57" ht="18" customHeight="1" thickBot="1" x14ac:dyDescent="0.3">
      <c r="B73" s="60"/>
      <c r="C73" s="55"/>
      <c r="D73" s="55"/>
      <c r="E73" s="60"/>
      <c r="F73" s="60"/>
      <c r="G73" s="55"/>
      <c r="H73" s="55"/>
      <c r="I73" s="60"/>
      <c r="AH73" s="60"/>
      <c r="AI73" s="60"/>
      <c r="AJ73" s="60"/>
      <c r="AK73" s="60"/>
      <c r="AL73" s="60"/>
      <c r="AM73" s="60"/>
      <c r="AO73" s="60"/>
      <c r="AP73" s="60"/>
      <c r="AQ73" s="60"/>
      <c r="AR73" s="60"/>
      <c r="AS73" s="60"/>
      <c r="AT73" s="60"/>
      <c r="AU73" s="60"/>
      <c r="AV73" s="60"/>
      <c r="AW73" s="60"/>
      <c r="AX73" s="60"/>
      <c r="AY73" s="131" t="s">
        <v>115</v>
      </c>
      <c r="AZ73" s="6"/>
      <c r="BA73" s="6"/>
      <c r="BB73" s="60"/>
      <c r="BC73" s="60"/>
      <c r="BD73" s="60"/>
      <c r="BE73" s="60"/>
    </row>
    <row r="74" spans="2:57" ht="16.5" hidden="1" customHeight="1" thickBot="1" x14ac:dyDescent="0.3">
      <c r="B74" s="60"/>
      <c r="C74" s="55"/>
      <c r="D74" s="55"/>
      <c r="E74" s="60"/>
      <c r="F74" s="60"/>
      <c r="G74" s="55"/>
      <c r="H74" s="55"/>
      <c r="I74" s="60"/>
      <c r="AH74" s="60"/>
      <c r="AI74" s="60"/>
      <c r="AJ74" s="60"/>
      <c r="AK74" s="60"/>
      <c r="AL74" s="60"/>
      <c r="AM74" s="60"/>
      <c r="AO74" s="60"/>
      <c r="AP74" s="60"/>
      <c r="AQ74" s="60"/>
      <c r="AR74" s="60"/>
      <c r="AS74" s="60"/>
      <c r="AT74" s="60"/>
      <c r="AU74" s="60"/>
      <c r="AV74" s="60"/>
      <c r="AW74" s="60"/>
      <c r="AX74" s="60"/>
      <c r="AY74" s="131"/>
      <c r="AZ74" s="6"/>
      <c r="BA74" s="6"/>
      <c r="BB74" s="60"/>
      <c r="BC74" s="60"/>
      <c r="BD74" s="60"/>
      <c r="BE74" s="60"/>
    </row>
    <row r="75" spans="2:57" x14ac:dyDescent="0.25">
      <c r="B75" s="60"/>
      <c r="C75" s="55"/>
      <c r="D75" s="55"/>
      <c r="E75" s="60"/>
      <c r="F75" s="60"/>
      <c r="G75" s="55"/>
      <c r="H75" s="55"/>
      <c r="I75" s="60"/>
      <c r="AH75" s="60"/>
      <c r="AI75" s="60"/>
      <c r="AJ75" s="60"/>
      <c r="AK75" s="60"/>
      <c r="AL75" s="60"/>
      <c r="AM75" s="60"/>
      <c r="AO75" s="60"/>
      <c r="AP75" s="60"/>
      <c r="AQ75" s="60"/>
      <c r="AR75" s="60"/>
      <c r="AS75" s="60"/>
      <c r="AT75" s="60"/>
      <c r="AU75" s="60"/>
      <c r="AV75" s="60"/>
      <c r="AW75" s="60"/>
      <c r="AX75" s="60"/>
      <c r="AY75" s="60"/>
      <c r="AZ75" s="60"/>
      <c r="BA75" s="60"/>
      <c r="BB75" s="60"/>
      <c r="BC75" s="60"/>
      <c r="BD75" s="60"/>
      <c r="BE75" s="60"/>
    </row>
    <row r="76" spans="2:57" x14ac:dyDescent="0.25">
      <c r="B76" s="60"/>
      <c r="C76" s="55"/>
      <c r="D76" s="55"/>
      <c r="E76" s="60"/>
      <c r="F76" s="60"/>
      <c r="G76" s="55"/>
      <c r="H76" s="55"/>
      <c r="I76" s="60"/>
      <c r="AH76" s="60"/>
      <c r="AI76" s="60"/>
      <c r="AJ76" s="60"/>
      <c r="AK76" s="60"/>
      <c r="AL76" s="60"/>
      <c r="AM76" s="60"/>
      <c r="AO76" s="60"/>
      <c r="AP76" s="60"/>
      <c r="AQ76" s="60"/>
      <c r="AR76" s="60"/>
      <c r="AS76" s="60"/>
      <c r="AT76" s="60"/>
      <c r="AU76" s="60"/>
      <c r="AV76" s="60"/>
      <c r="AW76" s="60"/>
      <c r="AX76" s="60"/>
      <c r="AY76" s="60"/>
      <c r="AZ76" s="60"/>
      <c r="BA76" s="60"/>
      <c r="BB76" s="60"/>
      <c r="BC76" s="60"/>
      <c r="BD76" s="60"/>
      <c r="BE76" s="60"/>
    </row>
    <row r="77" spans="2:57" x14ac:dyDescent="0.25">
      <c r="B77" s="60"/>
      <c r="C77" s="55"/>
      <c r="D77" s="55"/>
      <c r="E77" s="60"/>
      <c r="F77" s="60"/>
      <c r="G77" s="55"/>
      <c r="H77" s="55"/>
      <c r="I77" s="60"/>
      <c r="AH77" s="60"/>
      <c r="AI77" s="60"/>
      <c r="AJ77" s="60"/>
      <c r="AK77" s="60"/>
      <c r="AL77" s="60"/>
      <c r="AM77" s="60"/>
      <c r="AO77" s="60"/>
      <c r="AP77" s="60"/>
      <c r="AQ77" s="60"/>
      <c r="AR77" s="60"/>
      <c r="AS77" s="60"/>
      <c r="AT77" s="60"/>
      <c r="AU77" s="60"/>
      <c r="AV77" s="60"/>
      <c r="AW77" s="60"/>
      <c r="AX77" s="60"/>
      <c r="AY77" s="60"/>
      <c r="AZ77" s="60"/>
      <c r="BA77" s="60"/>
      <c r="BB77" s="60"/>
      <c r="BC77" s="60"/>
      <c r="BD77" s="60"/>
      <c r="BE77" s="60"/>
    </row>
    <row r="78" spans="2:57" x14ac:dyDescent="0.25">
      <c r="B78" s="60"/>
      <c r="C78" s="55"/>
      <c r="D78" s="55"/>
      <c r="E78" s="60"/>
      <c r="F78" s="60"/>
      <c r="G78" s="55"/>
      <c r="H78" s="55"/>
      <c r="I78" s="60"/>
      <c r="AH78" s="60"/>
      <c r="AI78" s="60"/>
      <c r="AJ78" s="60"/>
      <c r="AK78" s="60"/>
      <c r="AL78" s="60"/>
      <c r="AM78" s="60"/>
      <c r="AO78" s="60"/>
      <c r="AP78" s="60"/>
      <c r="AQ78" s="60"/>
      <c r="AR78" s="60"/>
      <c r="AS78" s="60"/>
      <c r="AT78" s="60"/>
      <c r="AU78" s="60"/>
      <c r="AV78" s="60"/>
      <c r="AW78" s="60"/>
      <c r="AX78" s="60"/>
      <c r="AY78" s="60"/>
      <c r="AZ78" s="60"/>
      <c r="BA78" s="60"/>
      <c r="BB78" s="60"/>
      <c r="BC78" s="60"/>
      <c r="BD78" s="60"/>
      <c r="BE78" s="60"/>
    </row>
    <row r="79" spans="2:57" x14ac:dyDescent="0.25">
      <c r="B79" s="60"/>
      <c r="C79" s="55"/>
      <c r="D79" s="55"/>
      <c r="E79" s="60"/>
      <c r="F79" s="60"/>
      <c r="G79" s="55"/>
      <c r="H79" s="55"/>
      <c r="I79" s="60"/>
      <c r="AH79" s="60"/>
      <c r="AI79" s="60"/>
      <c r="AJ79" s="60"/>
      <c r="AK79" s="60"/>
      <c r="AL79" s="60"/>
      <c r="AM79" s="60"/>
      <c r="AO79" s="60"/>
      <c r="AP79" s="60"/>
      <c r="AQ79" s="60"/>
      <c r="AR79" s="60"/>
      <c r="AS79" s="60"/>
      <c r="AT79" s="60"/>
      <c r="AU79" s="60"/>
      <c r="AV79" s="60"/>
      <c r="AW79" s="60"/>
      <c r="AX79" s="60"/>
      <c r="AY79" s="60"/>
      <c r="AZ79" s="60"/>
      <c r="BA79" s="60"/>
      <c r="BB79" s="60"/>
      <c r="BC79" s="60"/>
      <c r="BD79" s="60"/>
      <c r="BE79" s="60"/>
    </row>
    <row r="80" spans="2:57" x14ac:dyDescent="0.25">
      <c r="B80" s="60"/>
      <c r="C80" s="55"/>
      <c r="D80" s="55"/>
      <c r="E80" s="60"/>
      <c r="F80" s="60"/>
      <c r="G80" s="55"/>
      <c r="H80" s="55"/>
      <c r="I80" s="60"/>
      <c r="AH80" s="60"/>
      <c r="AI80" s="60"/>
      <c r="AJ80" s="60"/>
      <c r="AK80" s="60"/>
      <c r="AL80" s="60"/>
      <c r="AM80" s="60"/>
      <c r="AO80" s="60"/>
      <c r="AP80" s="60"/>
      <c r="AQ80" s="60"/>
      <c r="AR80" s="60"/>
      <c r="AS80" s="60"/>
      <c r="AT80" s="60"/>
      <c r="AU80" s="60"/>
      <c r="AV80" s="60"/>
      <c r="AW80" s="60"/>
      <c r="AX80" s="60"/>
      <c r="AY80" s="60"/>
      <c r="AZ80" s="60"/>
      <c r="BA80" s="60"/>
      <c r="BB80" s="60"/>
      <c r="BC80" s="60"/>
      <c r="BD80" s="60"/>
      <c r="BE80" s="60"/>
    </row>
    <row r="81" spans="2:57" x14ac:dyDescent="0.25">
      <c r="B81" s="60"/>
      <c r="C81" s="55"/>
      <c r="D81" s="55"/>
      <c r="E81" s="60"/>
      <c r="F81" s="60"/>
      <c r="G81" s="55"/>
      <c r="H81" s="55"/>
      <c r="I81" s="60"/>
      <c r="AH81" s="60"/>
      <c r="AI81" s="60"/>
      <c r="AJ81" s="60"/>
      <c r="AK81" s="60"/>
      <c r="AL81" s="60"/>
      <c r="AM81" s="60"/>
      <c r="AO81" s="60"/>
      <c r="AP81" s="60"/>
      <c r="AQ81" s="60"/>
      <c r="AR81" s="60"/>
      <c r="AS81" s="60"/>
      <c r="AT81" s="60"/>
      <c r="AU81" s="60"/>
      <c r="AV81" s="60"/>
      <c r="AW81" s="60"/>
      <c r="AX81" s="60"/>
      <c r="AY81" s="60"/>
      <c r="AZ81" s="60"/>
      <c r="BA81" s="60"/>
      <c r="BB81" s="60"/>
      <c r="BC81" s="60"/>
      <c r="BD81" s="60"/>
      <c r="BE81" s="60"/>
    </row>
    <row r="82" spans="2:57" x14ac:dyDescent="0.25">
      <c r="B82" s="60"/>
      <c r="C82" s="55"/>
      <c r="D82" s="55"/>
      <c r="E82" s="60"/>
      <c r="F82" s="60"/>
      <c r="G82" s="55"/>
      <c r="H82" s="55"/>
      <c r="I82" s="60"/>
      <c r="AH82" s="60"/>
      <c r="AI82" s="60"/>
      <c r="AJ82" s="60"/>
      <c r="AK82" s="60"/>
      <c r="AL82" s="60"/>
      <c r="AM82" s="60"/>
      <c r="AO82" s="60"/>
      <c r="AP82" s="60"/>
      <c r="AQ82" s="60"/>
      <c r="AR82" s="60"/>
      <c r="AS82" s="60"/>
      <c r="AT82" s="60"/>
      <c r="AU82" s="60"/>
      <c r="AV82" s="60"/>
      <c r="AW82" s="60"/>
      <c r="AX82" s="60"/>
      <c r="AY82" s="60"/>
      <c r="AZ82" s="60"/>
      <c r="BA82" s="60"/>
      <c r="BB82" s="60"/>
      <c r="BC82" s="60"/>
      <c r="BD82" s="60"/>
      <c r="BE82" s="60"/>
    </row>
    <row r="83" spans="2:57" x14ac:dyDescent="0.25">
      <c r="B83" s="60"/>
      <c r="C83" s="55"/>
      <c r="D83" s="55"/>
      <c r="E83" s="60"/>
      <c r="F83" s="60"/>
      <c r="G83" s="55"/>
      <c r="H83" s="55"/>
      <c r="I83" s="60"/>
      <c r="AH83" s="60"/>
      <c r="AI83" s="60"/>
      <c r="AJ83" s="60"/>
      <c r="AK83" s="60"/>
      <c r="AL83" s="60"/>
      <c r="AM83" s="60"/>
      <c r="AO83" s="60"/>
      <c r="AP83" s="60"/>
      <c r="AQ83" s="60"/>
      <c r="AR83" s="60"/>
      <c r="AS83" s="60"/>
      <c r="AT83" s="60"/>
      <c r="AU83" s="60"/>
      <c r="AV83" s="60"/>
      <c r="AW83" s="60"/>
      <c r="AX83" s="60"/>
      <c r="AY83" s="60"/>
      <c r="AZ83" s="60"/>
      <c r="BA83" s="60"/>
      <c r="BB83" s="60"/>
      <c r="BC83" s="60"/>
      <c r="BD83" s="60"/>
      <c r="BE83" s="60"/>
    </row>
    <row r="84" spans="2:57" x14ac:dyDescent="0.25">
      <c r="B84" s="60"/>
      <c r="C84" s="55"/>
      <c r="D84" s="55"/>
      <c r="E84" s="60"/>
      <c r="F84" s="60"/>
      <c r="G84" s="55"/>
      <c r="H84" s="55"/>
      <c r="I84" s="60"/>
      <c r="AH84" s="60"/>
      <c r="AI84" s="60"/>
      <c r="AJ84" s="60"/>
      <c r="AK84" s="60"/>
      <c r="AL84" s="60"/>
      <c r="AM84" s="60"/>
      <c r="AO84" s="60"/>
      <c r="AP84" s="60"/>
      <c r="AQ84" s="60"/>
      <c r="AR84" s="60"/>
      <c r="AS84" s="60"/>
      <c r="AT84" s="60"/>
      <c r="AU84" s="60"/>
      <c r="AV84" s="60"/>
      <c r="AW84" s="60"/>
      <c r="AX84" s="60"/>
      <c r="AY84" s="60"/>
      <c r="AZ84" s="60"/>
      <c r="BA84" s="60"/>
      <c r="BB84" s="60"/>
      <c r="BC84" s="60"/>
      <c r="BD84" s="60"/>
      <c r="BE84" s="60"/>
    </row>
    <row r="85" spans="2:57" x14ac:dyDescent="0.25">
      <c r="B85" s="60"/>
      <c r="C85" s="55"/>
      <c r="D85" s="55"/>
      <c r="E85" s="60"/>
      <c r="F85" s="60"/>
      <c r="G85" s="55"/>
      <c r="H85" s="55"/>
      <c r="I85" s="60"/>
      <c r="AH85" s="60"/>
      <c r="AI85" s="60"/>
      <c r="AJ85" s="60"/>
      <c r="AK85" s="60"/>
      <c r="AL85" s="60"/>
      <c r="AM85" s="60"/>
      <c r="AO85" s="60"/>
      <c r="AP85" s="60"/>
      <c r="AQ85" s="60"/>
      <c r="AR85" s="60"/>
      <c r="AS85" s="60"/>
      <c r="AT85" s="60"/>
      <c r="AU85" s="60"/>
      <c r="AV85" s="60"/>
      <c r="AW85" s="60"/>
      <c r="AX85" s="60"/>
      <c r="AY85" s="60"/>
      <c r="AZ85" s="60"/>
      <c r="BA85" s="60"/>
      <c r="BB85" s="60"/>
      <c r="BC85" s="60"/>
      <c r="BD85" s="60"/>
      <c r="BE85" s="60"/>
    </row>
    <row r="86" spans="2:57" x14ac:dyDescent="0.25">
      <c r="B86" s="60"/>
      <c r="C86" s="55"/>
      <c r="D86" s="55"/>
      <c r="E86" s="60"/>
      <c r="F86" s="60"/>
      <c r="G86" s="55"/>
      <c r="H86" s="55"/>
      <c r="I86" s="60"/>
      <c r="AH86" s="60"/>
      <c r="AI86" s="60"/>
      <c r="AJ86" s="60"/>
      <c r="AK86" s="60"/>
      <c r="AL86" s="60"/>
      <c r="AM86" s="60"/>
      <c r="AO86" s="60"/>
      <c r="AP86" s="60"/>
      <c r="AQ86" s="60"/>
      <c r="AR86" s="60"/>
      <c r="AS86" s="60"/>
      <c r="AT86" s="60"/>
      <c r="AU86" s="60"/>
      <c r="AV86" s="60"/>
      <c r="AW86" s="60"/>
      <c r="AX86" s="60"/>
      <c r="AY86" s="60"/>
      <c r="AZ86" s="60"/>
      <c r="BA86" s="60"/>
      <c r="BB86" s="60"/>
      <c r="BC86" s="60"/>
      <c r="BD86" s="60"/>
      <c r="BE86" s="60"/>
    </row>
    <row r="87" spans="2:57" x14ac:dyDescent="0.25">
      <c r="B87" s="60"/>
      <c r="C87" s="55"/>
      <c r="D87" s="55"/>
      <c r="E87" s="60"/>
      <c r="F87" s="60"/>
      <c r="G87" s="55"/>
      <c r="H87" s="55"/>
      <c r="I87" s="60"/>
      <c r="AH87" s="60"/>
      <c r="AI87" s="60"/>
      <c r="AJ87" s="60"/>
      <c r="AK87" s="60"/>
      <c r="AL87" s="60"/>
      <c r="AM87" s="60"/>
      <c r="AO87" s="60"/>
      <c r="AP87" s="60"/>
      <c r="AQ87" s="60"/>
      <c r="AR87" s="60"/>
      <c r="AS87" s="60"/>
      <c r="AT87" s="60"/>
      <c r="AU87" s="60"/>
      <c r="AV87" s="60"/>
      <c r="AW87" s="60"/>
      <c r="AX87" s="60"/>
      <c r="AY87" s="60"/>
      <c r="AZ87" s="60"/>
      <c r="BA87" s="60"/>
      <c r="BB87" s="60"/>
      <c r="BC87" s="60"/>
      <c r="BD87" s="60"/>
      <c r="BE87" s="60"/>
    </row>
    <row r="88" spans="2:57" x14ac:dyDescent="0.25">
      <c r="B88" s="60"/>
      <c r="C88" s="55"/>
      <c r="D88" s="55"/>
      <c r="E88" s="60"/>
      <c r="F88" s="60"/>
      <c r="G88" s="55"/>
      <c r="H88" s="55"/>
      <c r="I88" s="60"/>
      <c r="AH88" s="60"/>
      <c r="AI88" s="60"/>
      <c r="AJ88" s="60"/>
      <c r="AK88" s="60"/>
      <c r="AL88" s="60"/>
      <c r="AM88" s="60"/>
      <c r="AO88" s="60"/>
      <c r="AP88" s="60"/>
      <c r="AQ88" s="60"/>
      <c r="AR88" s="60"/>
      <c r="AS88" s="60"/>
      <c r="AT88" s="60"/>
      <c r="AU88" s="60"/>
      <c r="AV88" s="60"/>
      <c r="AW88" s="60"/>
      <c r="AX88" s="60"/>
      <c r="AY88" s="60"/>
      <c r="AZ88" s="60"/>
      <c r="BA88" s="60"/>
      <c r="BB88" s="60"/>
      <c r="BC88" s="60"/>
      <c r="BD88" s="60"/>
      <c r="BE88" s="60"/>
    </row>
    <row r="89" spans="2:57" x14ac:dyDescent="0.25">
      <c r="B89" s="60"/>
      <c r="C89" s="55"/>
      <c r="D89" s="55"/>
      <c r="E89" s="60"/>
      <c r="F89" s="60"/>
      <c r="G89" s="55"/>
      <c r="H89" s="55"/>
      <c r="I89" s="60"/>
      <c r="AH89" s="60"/>
      <c r="AI89" s="60"/>
      <c r="AJ89" s="60"/>
      <c r="AK89" s="60"/>
      <c r="AL89" s="60"/>
      <c r="AM89" s="60"/>
      <c r="AO89" s="60"/>
      <c r="AP89" s="60"/>
      <c r="AQ89" s="60"/>
      <c r="AR89" s="60"/>
      <c r="AS89" s="60"/>
      <c r="AT89" s="60"/>
      <c r="AU89" s="60"/>
      <c r="AV89" s="60"/>
      <c r="AW89" s="60"/>
      <c r="AX89" s="60"/>
      <c r="AY89" s="60"/>
      <c r="AZ89" s="60"/>
      <c r="BA89" s="60"/>
      <c r="BB89" s="60"/>
      <c r="BC89" s="60"/>
      <c r="BD89" s="60"/>
      <c r="BE89" s="60"/>
    </row>
    <row r="90" spans="2:57" x14ac:dyDescent="0.25">
      <c r="B90" s="60"/>
      <c r="C90" s="55"/>
      <c r="D90" s="55"/>
      <c r="E90" s="60"/>
      <c r="F90" s="60"/>
      <c r="G90" s="55"/>
      <c r="H90" s="55"/>
      <c r="I90" s="60"/>
      <c r="AO90" s="60"/>
      <c r="AP90" s="60"/>
      <c r="AQ90" s="60"/>
      <c r="AR90" s="60"/>
      <c r="AS90" s="60"/>
      <c r="AT90" s="60"/>
      <c r="AU90" s="60"/>
      <c r="AV90" s="60"/>
      <c r="AW90" s="60"/>
      <c r="AX90" s="60"/>
      <c r="AY90" s="60"/>
      <c r="AZ90" s="60"/>
      <c r="BA90" s="60"/>
      <c r="BB90" s="60"/>
      <c r="BC90" s="60"/>
      <c r="BD90" s="60"/>
      <c r="BE90" s="60"/>
    </row>
    <row r="91" spans="2:57" x14ac:dyDescent="0.25">
      <c r="B91" s="60"/>
      <c r="C91" s="55"/>
      <c r="D91" s="55"/>
      <c r="E91" s="60"/>
      <c r="F91" s="60"/>
      <c r="G91" s="55"/>
      <c r="H91" s="55"/>
      <c r="I91" s="60"/>
      <c r="AO91" s="60"/>
      <c r="AP91" s="60"/>
      <c r="AQ91" s="60"/>
      <c r="AR91" s="60"/>
      <c r="AS91" s="60"/>
      <c r="AT91" s="60"/>
      <c r="AU91" s="60"/>
      <c r="AV91" s="60"/>
      <c r="AW91" s="60"/>
      <c r="AX91" s="60"/>
      <c r="AY91" s="60"/>
      <c r="AZ91" s="60"/>
      <c r="BA91" s="60"/>
      <c r="BB91" s="60"/>
      <c r="BC91" s="60"/>
      <c r="BD91" s="60"/>
      <c r="BE91" s="60"/>
    </row>
    <row r="92" spans="2:57" x14ac:dyDescent="0.25">
      <c r="B92" s="60"/>
      <c r="C92" s="55"/>
      <c r="D92" s="55"/>
      <c r="E92" s="60"/>
      <c r="F92" s="60"/>
      <c r="G92" s="55"/>
      <c r="H92" s="55"/>
      <c r="I92" s="60"/>
      <c r="BB92" s="60"/>
      <c r="BC92" s="60"/>
      <c r="BD92" s="60"/>
      <c r="BE92" s="60"/>
    </row>
    <row r="93" spans="2:57" x14ac:dyDescent="0.25">
      <c r="B93" s="60"/>
      <c r="C93" s="55"/>
      <c r="D93" s="55"/>
      <c r="E93" s="60"/>
      <c r="F93" s="60"/>
      <c r="G93" s="55"/>
      <c r="H93" s="55"/>
      <c r="I93" s="60"/>
    </row>
    <row r="94" spans="2:57" x14ac:dyDescent="0.25">
      <c r="B94" s="60"/>
      <c r="C94" s="55"/>
      <c r="D94" s="55"/>
      <c r="E94" s="60"/>
      <c r="F94" s="60"/>
      <c r="G94" s="55"/>
      <c r="H94" s="55"/>
      <c r="I94" s="60"/>
    </row>
    <row r="95" spans="2:57" x14ac:dyDescent="0.25">
      <c r="B95" s="60"/>
      <c r="C95" s="55"/>
      <c r="D95" s="55"/>
      <c r="E95" s="60"/>
      <c r="F95" s="60"/>
      <c r="G95" s="55"/>
      <c r="H95" s="55"/>
      <c r="I95" s="60"/>
    </row>
    <row r="96" spans="2:57" x14ac:dyDescent="0.25">
      <c r="B96" s="60"/>
      <c r="C96" s="55"/>
      <c r="D96" s="55"/>
      <c r="E96" s="60"/>
      <c r="F96" s="60"/>
      <c r="G96" s="55"/>
      <c r="H96" s="55"/>
      <c r="I96" s="60"/>
    </row>
    <row r="97" spans="2:9" x14ac:dyDescent="0.25">
      <c r="B97" s="60"/>
      <c r="C97" s="55"/>
      <c r="D97" s="55"/>
      <c r="E97" s="60"/>
      <c r="F97" s="60"/>
      <c r="G97" s="55"/>
      <c r="H97" s="55"/>
      <c r="I97" s="60"/>
    </row>
    <row r="98" spans="2:9" x14ac:dyDescent="0.25">
      <c r="B98" s="60"/>
      <c r="C98" s="55"/>
      <c r="D98" s="55"/>
      <c r="E98" s="60"/>
      <c r="F98" s="60"/>
      <c r="G98" s="55"/>
      <c r="H98" s="55"/>
      <c r="I98" s="60"/>
    </row>
    <row r="99" spans="2:9" x14ac:dyDescent="0.25">
      <c r="B99" s="60"/>
      <c r="C99" s="55"/>
      <c r="D99" s="55"/>
      <c r="E99" s="60"/>
      <c r="F99" s="60"/>
      <c r="G99" s="55"/>
      <c r="H99" s="55"/>
      <c r="I99" s="60"/>
    </row>
    <row r="100" spans="2:9" x14ac:dyDescent="0.25">
      <c r="B100" s="60"/>
      <c r="C100" s="55"/>
      <c r="D100" s="55"/>
      <c r="E100" s="60"/>
      <c r="F100" s="60"/>
      <c r="G100" s="55"/>
      <c r="H100" s="55"/>
      <c r="I100" s="60"/>
    </row>
    <row r="101" spans="2:9" x14ac:dyDescent="0.25">
      <c r="B101" s="60"/>
      <c r="C101" s="55"/>
      <c r="D101" s="55"/>
      <c r="E101" s="60"/>
      <c r="F101" s="60"/>
      <c r="G101" s="55"/>
      <c r="H101" s="55"/>
      <c r="I101" s="60"/>
    </row>
    <row r="102" spans="2:9" x14ac:dyDescent="0.25">
      <c r="B102" s="60"/>
      <c r="C102" s="55"/>
      <c r="D102" s="55"/>
      <c r="E102" s="60"/>
      <c r="F102" s="60"/>
      <c r="G102" s="55"/>
      <c r="H102" s="55"/>
      <c r="I102" s="60"/>
    </row>
    <row r="103" spans="2:9" x14ac:dyDescent="0.25">
      <c r="B103" s="60"/>
      <c r="C103" s="55"/>
      <c r="D103" s="55"/>
      <c r="E103" s="60"/>
      <c r="F103" s="60"/>
      <c r="G103" s="55"/>
      <c r="H103" s="55"/>
      <c r="I103" s="60"/>
    </row>
    <row r="104" spans="2:9" x14ac:dyDescent="0.25">
      <c r="B104" s="60"/>
      <c r="C104" s="55"/>
      <c r="D104" s="55"/>
      <c r="E104" s="60"/>
      <c r="F104" s="60"/>
      <c r="G104" s="55"/>
      <c r="H104" s="55"/>
      <c r="I104" s="60"/>
    </row>
    <row r="105" spans="2:9" x14ac:dyDescent="0.25">
      <c r="B105" s="60"/>
      <c r="C105" s="55"/>
      <c r="D105" s="55"/>
      <c r="E105" s="60"/>
      <c r="F105" s="60"/>
      <c r="G105" s="55"/>
      <c r="H105" s="55"/>
      <c r="I105" s="60"/>
    </row>
    <row r="106" spans="2:9" x14ac:dyDescent="0.25">
      <c r="B106" s="60"/>
      <c r="C106" s="55"/>
      <c r="D106" s="55"/>
      <c r="E106" s="60"/>
      <c r="F106" s="60"/>
      <c r="G106" s="55"/>
      <c r="H106" s="55"/>
      <c r="I106" s="60"/>
    </row>
    <row r="107" spans="2:9" x14ac:dyDescent="0.25">
      <c r="B107" s="60"/>
      <c r="C107" s="55"/>
      <c r="D107" s="55"/>
      <c r="E107" s="60"/>
      <c r="F107" s="60"/>
      <c r="G107" s="55"/>
      <c r="H107" s="55"/>
      <c r="I107" s="60"/>
    </row>
    <row r="108" spans="2:9" x14ac:dyDescent="0.25">
      <c r="B108" s="60"/>
      <c r="C108" s="55"/>
      <c r="D108" s="55"/>
      <c r="E108" s="60"/>
      <c r="F108" s="60"/>
      <c r="G108" s="55"/>
      <c r="H108" s="55"/>
      <c r="I108" s="60"/>
    </row>
    <row r="109" spans="2:9" x14ac:dyDescent="0.25">
      <c r="B109" s="60"/>
      <c r="C109" s="55"/>
      <c r="D109" s="55"/>
      <c r="E109" s="60"/>
      <c r="F109" s="60"/>
      <c r="G109" s="55"/>
      <c r="H109" s="55"/>
      <c r="I109" s="60"/>
    </row>
    <row r="110" spans="2:9" x14ac:dyDescent="0.25">
      <c r="B110" s="60"/>
      <c r="C110" s="55"/>
      <c r="D110" s="55"/>
      <c r="E110" s="60"/>
      <c r="F110" s="60"/>
      <c r="G110" s="55"/>
      <c r="H110" s="55"/>
      <c r="I110" s="60"/>
    </row>
    <row r="111" spans="2:9" x14ac:dyDescent="0.25">
      <c r="B111" s="60"/>
      <c r="C111" s="55"/>
      <c r="D111" s="55"/>
      <c r="E111" s="60"/>
      <c r="F111" s="60"/>
      <c r="G111" s="55"/>
      <c r="H111" s="55"/>
      <c r="I111" s="60"/>
    </row>
    <row r="112" spans="2:9" x14ac:dyDescent="0.25">
      <c r="B112" s="60"/>
      <c r="C112" s="55"/>
      <c r="D112" s="55"/>
      <c r="E112" s="60"/>
      <c r="F112" s="60"/>
      <c r="G112" s="55"/>
      <c r="H112" s="55"/>
      <c r="I112" s="60"/>
    </row>
    <row r="113" spans="2:9" x14ac:dyDescent="0.25">
      <c r="B113" s="60"/>
      <c r="C113" s="55"/>
      <c r="D113" s="55"/>
      <c r="E113" s="60"/>
      <c r="F113" s="60"/>
      <c r="G113" s="55"/>
      <c r="H113" s="55"/>
      <c r="I113" s="60"/>
    </row>
    <row r="114" spans="2:9" x14ac:dyDescent="0.25">
      <c r="B114" s="60"/>
      <c r="C114" s="55"/>
      <c r="D114" s="55"/>
      <c r="E114" s="60"/>
      <c r="F114" s="60"/>
      <c r="G114" s="55"/>
      <c r="H114" s="55"/>
      <c r="I114" s="60"/>
    </row>
    <row r="115" spans="2:9" x14ac:dyDescent="0.25">
      <c r="B115" s="60"/>
      <c r="C115" s="55"/>
      <c r="D115" s="55"/>
      <c r="E115" s="60"/>
      <c r="F115" s="60"/>
      <c r="G115" s="55"/>
      <c r="H115" s="55"/>
      <c r="I115" s="60"/>
    </row>
    <row r="116" spans="2:9" x14ac:dyDescent="0.25">
      <c r="B116" s="60"/>
      <c r="C116" s="55"/>
      <c r="D116" s="55"/>
      <c r="E116" s="60"/>
      <c r="F116" s="60"/>
      <c r="G116" s="55"/>
      <c r="H116" s="55"/>
      <c r="I116" s="60"/>
    </row>
    <row r="117" spans="2:9" x14ac:dyDescent="0.25">
      <c r="B117" s="60"/>
      <c r="C117" s="55"/>
      <c r="D117" s="55"/>
      <c r="E117" s="60"/>
      <c r="F117" s="60"/>
      <c r="G117" s="55"/>
      <c r="H117" s="55"/>
      <c r="I117" s="60"/>
    </row>
    <row r="118" spans="2:9" x14ac:dyDescent="0.25">
      <c r="B118" s="60"/>
      <c r="C118" s="55"/>
      <c r="D118" s="55"/>
      <c r="E118" s="60"/>
      <c r="F118" s="60"/>
      <c r="G118" s="55"/>
      <c r="H118" s="55"/>
      <c r="I118" s="60"/>
    </row>
    <row r="119" spans="2:9" x14ac:dyDescent="0.25">
      <c r="B119" s="60"/>
      <c r="C119" s="55"/>
      <c r="D119" s="55"/>
      <c r="E119" s="60"/>
      <c r="F119" s="60"/>
      <c r="G119" s="55"/>
      <c r="H119" s="55"/>
      <c r="I119" s="60"/>
    </row>
    <row r="120" spans="2:9" x14ac:dyDescent="0.25">
      <c r="B120" s="60"/>
      <c r="C120" s="55"/>
      <c r="D120" s="55"/>
      <c r="E120" s="60"/>
      <c r="F120" s="60"/>
      <c r="G120" s="55"/>
      <c r="H120" s="55"/>
      <c r="I120" s="60"/>
    </row>
    <row r="121" spans="2:9" x14ac:dyDescent="0.25">
      <c r="B121" s="60"/>
      <c r="C121" s="55"/>
      <c r="D121" s="55"/>
      <c r="E121" s="60"/>
      <c r="F121" s="60"/>
      <c r="G121" s="55"/>
      <c r="H121" s="55"/>
      <c r="I121" s="60"/>
    </row>
    <row r="122" spans="2:9" x14ac:dyDescent="0.25">
      <c r="B122" s="60"/>
      <c r="C122" s="55"/>
      <c r="D122" s="55"/>
      <c r="E122" s="60"/>
      <c r="F122" s="60"/>
      <c r="G122" s="55"/>
      <c r="H122" s="55"/>
      <c r="I122" s="60"/>
    </row>
    <row r="123" spans="2:9" x14ac:dyDescent="0.25">
      <c r="B123" s="60"/>
      <c r="C123" s="55"/>
      <c r="D123" s="55"/>
      <c r="E123" s="60"/>
      <c r="F123" s="60"/>
      <c r="G123" s="55"/>
      <c r="H123" s="55"/>
      <c r="I123" s="60"/>
    </row>
    <row r="124" spans="2:9" x14ac:dyDescent="0.25">
      <c r="B124" s="60"/>
      <c r="C124" s="55"/>
      <c r="D124" s="55"/>
      <c r="E124" s="60"/>
      <c r="F124" s="60"/>
      <c r="G124" s="55"/>
      <c r="H124" s="55"/>
      <c r="I124" s="60"/>
    </row>
    <row r="125" spans="2:9" x14ac:dyDescent="0.25">
      <c r="B125" s="60"/>
      <c r="C125" s="55"/>
      <c r="D125" s="55"/>
      <c r="E125" s="60"/>
      <c r="F125" s="60"/>
      <c r="G125" s="55"/>
      <c r="H125" s="55"/>
      <c r="I125" s="60"/>
    </row>
    <row r="126" spans="2:9" x14ac:dyDescent="0.25">
      <c r="B126" s="60"/>
      <c r="C126" s="55"/>
      <c r="D126" s="55"/>
      <c r="E126" s="60"/>
      <c r="F126" s="60"/>
      <c r="G126" s="55"/>
      <c r="H126" s="55"/>
      <c r="I126" s="60"/>
    </row>
    <row r="127" spans="2:9" x14ac:dyDescent="0.25">
      <c r="B127" s="60"/>
      <c r="C127" s="55"/>
      <c r="D127" s="55"/>
      <c r="E127" s="60"/>
      <c r="F127" s="60"/>
      <c r="G127" s="55"/>
      <c r="H127" s="55"/>
      <c r="I127" s="60"/>
    </row>
    <row r="128" spans="2:9" x14ac:dyDescent="0.25">
      <c r="B128" s="60"/>
      <c r="C128" s="55"/>
      <c r="D128" s="55"/>
      <c r="E128" s="60"/>
      <c r="F128" s="60"/>
      <c r="G128" s="55"/>
      <c r="H128" s="55"/>
      <c r="I128" s="60"/>
    </row>
    <row r="129" spans="2:9" x14ac:dyDescent="0.25">
      <c r="B129" s="60"/>
      <c r="C129" s="55"/>
      <c r="D129" s="55"/>
      <c r="E129" s="60"/>
      <c r="F129" s="60"/>
      <c r="G129" s="55"/>
      <c r="H129" s="55"/>
      <c r="I129" s="60"/>
    </row>
    <row r="130" spans="2:9" x14ac:dyDescent="0.25">
      <c r="B130" s="60"/>
      <c r="C130" s="55"/>
      <c r="D130" s="55"/>
      <c r="E130" s="60"/>
      <c r="F130" s="60"/>
      <c r="G130" s="55"/>
      <c r="H130" s="55"/>
      <c r="I130" s="60"/>
    </row>
    <row r="131" spans="2:9" x14ac:dyDescent="0.25">
      <c r="B131" s="60"/>
      <c r="C131" s="55"/>
      <c r="D131" s="55"/>
      <c r="E131" s="60"/>
      <c r="F131" s="60"/>
      <c r="G131" s="55"/>
      <c r="H131" s="55"/>
      <c r="I131" s="60"/>
    </row>
    <row r="132" spans="2:9" x14ac:dyDescent="0.25">
      <c r="B132" s="60"/>
      <c r="C132" s="55"/>
      <c r="D132" s="55"/>
      <c r="E132" s="60"/>
      <c r="F132" s="60"/>
      <c r="G132" s="55"/>
      <c r="H132" s="55"/>
      <c r="I132" s="60"/>
    </row>
    <row r="133" spans="2:9" x14ac:dyDescent="0.25">
      <c r="B133" s="60"/>
      <c r="C133" s="55"/>
      <c r="D133" s="55"/>
      <c r="E133" s="60"/>
      <c r="F133" s="60"/>
      <c r="G133" s="55"/>
      <c r="H133" s="55"/>
      <c r="I133" s="60"/>
    </row>
    <row r="134" spans="2:9" x14ac:dyDescent="0.25">
      <c r="B134" s="60"/>
      <c r="C134" s="55"/>
      <c r="D134" s="55"/>
      <c r="E134" s="60"/>
      <c r="F134" s="60"/>
      <c r="G134" s="55"/>
      <c r="H134" s="55"/>
      <c r="I134" s="60"/>
    </row>
    <row r="135" spans="2:9" x14ac:dyDescent="0.25">
      <c r="B135" s="60"/>
      <c r="C135" s="55"/>
      <c r="D135" s="55"/>
      <c r="E135" s="60"/>
      <c r="F135" s="60"/>
      <c r="G135" s="55"/>
      <c r="H135" s="55"/>
      <c r="I135" s="60"/>
    </row>
    <row r="136" spans="2:9" x14ac:dyDescent="0.25">
      <c r="B136" s="60"/>
      <c r="C136" s="55"/>
      <c r="D136" s="55"/>
      <c r="E136" s="60"/>
      <c r="F136" s="60"/>
      <c r="G136" s="55"/>
      <c r="H136" s="55"/>
      <c r="I136" s="60"/>
    </row>
    <row r="137" spans="2:9" x14ac:dyDescent="0.25">
      <c r="B137" s="60"/>
      <c r="C137" s="55"/>
      <c r="D137" s="55"/>
      <c r="E137" s="60"/>
      <c r="F137" s="60"/>
      <c r="G137" s="55"/>
      <c r="H137" s="55"/>
      <c r="I137" s="60"/>
    </row>
    <row r="138" spans="2:9" x14ac:dyDescent="0.25">
      <c r="B138" s="60"/>
      <c r="C138" s="55"/>
      <c r="D138" s="55"/>
      <c r="E138" s="60"/>
      <c r="F138" s="60"/>
      <c r="G138" s="55"/>
      <c r="H138" s="55"/>
      <c r="I138" s="60"/>
    </row>
    <row r="139" spans="2:9" x14ac:dyDescent="0.25">
      <c r="B139" s="60"/>
      <c r="C139" s="55"/>
      <c r="D139" s="55"/>
      <c r="E139" s="60"/>
      <c r="F139" s="60"/>
      <c r="G139" s="55"/>
      <c r="H139" s="55"/>
      <c r="I139" s="60"/>
    </row>
    <row r="140" spans="2:9" x14ac:dyDescent="0.25">
      <c r="B140" s="60"/>
      <c r="C140" s="55"/>
      <c r="D140" s="55"/>
      <c r="E140" s="60"/>
      <c r="F140" s="60"/>
      <c r="G140" s="55"/>
      <c r="H140" s="55"/>
      <c r="I140" s="60"/>
    </row>
    <row r="141" spans="2:9" x14ac:dyDescent="0.25">
      <c r="B141" s="60"/>
      <c r="C141" s="55"/>
      <c r="D141" s="55"/>
      <c r="E141" s="60"/>
      <c r="F141" s="60"/>
      <c r="G141" s="55"/>
      <c r="H141" s="55"/>
      <c r="I141" s="60"/>
    </row>
    <row r="142" spans="2:9" x14ac:dyDescent="0.25">
      <c r="B142" s="60"/>
      <c r="C142" s="55"/>
      <c r="D142" s="55"/>
      <c r="E142" s="60"/>
      <c r="F142" s="60"/>
      <c r="G142" s="55"/>
      <c r="H142" s="55"/>
      <c r="I142" s="60"/>
    </row>
    <row r="143" spans="2:9" x14ac:dyDescent="0.25">
      <c r="B143" s="60"/>
      <c r="C143" s="55"/>
      <c r="D143" s="55"/>
      <c r="E143" s="60"/>
      <c r="F143" s="60"/>
      <c r="G143" s="55"/>
      <c r="H143" s="55"/>
      <c r="I143" s="60"/>
    </row>
    <row r="144" spans="2:9" x14ac:dyDescent="0.25">
      <c r="B144" s="60"/>
      <c r="C144" s="55"/>
      <c r="D144" s="55"/>
      <c r="E144" s="60"/>
      <c r="F144" s="60"/>
      <c r="G144" s="55"/>
      <c r="H144" s="55"/>
      <c r="I144" s="60"/>
    </row>
    <row r="145" spans="2:9" x14ac:dyDescent="0.25">
      <c r="B145" s="60"/>
      <c r="C145" s="55"/>
      <c r="D145" s="55"/>
      <c r="E145" s="60"/>
      <c r="F145" s="60"/>
      <c r="G145" s="55"/>
      <c r="H145" s="55"/>
      <c r="I145" s="60"/>
    </row>
    <row r="146" spans="2:9" x14ac:dyDescent="0.25">
      <c r="B146" s="60"/>
      <c r="C146" s="55"/>
      <c r="D146" s="55"/>
      <c r="E146" s="60"/>
      <c r="F146" s="60"/>
      <c r="G146" s="55"/>
      <c r="H146" s="55"/>
      <c r="I146" s="60"/>
    </row>
    <row r="147" spans="2:9" x14ac:dyDescent="0.25">
      <c r="B147" s="60"/>
      <c r="C147" s="55"/>
      <c r="D147" s="55"/>
      <c r="E147" s="60"/>
      <c r="F147" s="60"/>
      <c r="G147" s="55"/>
      <c r="H147" s="55"/>
      <c r="I147" s="60"/>
    </row>
    <row r="148" spans="2:9" x14ac:dyDescent="0.25">
      <c r="B148" s="60"/>
      <c r="C148" s="55"/>
      <c r="D148" s="55"/>
      <c r="E148" s="60"/>
      <c r="F148" s="60"/>
      <c r="G148" s="55"/>
      <c r="H148" s="55"/>
      <c r="I148" s="60"/>
    </row>
    <row r="149" spans="2:9" x14ac:dyDescent="0.25">
      <c r="B149" s="60"/>
      <c r="C149" s="55"/>
      <c r="D149" s="55"/>
      <c r="E149" s="60"/>
      <c r="F149" s="60"/>
      <c r="G149" s="55"/>
      <c r="H149" s="55"/>
      <c r="I149" s="60"/>
    </row>
    <row r="150" spans="2:9" x14ac:dyDescent="0.25">
      <c r="B150" s="60"/>
      <c r="C150" s="55"/>
      <c r="D150" s="55"/>
      <c r="E150" s="60"/>
      <c r="F150" s="60"/>
      <c r="G150" s="55"/>
      <c r="H150" s="55"/>
      <c r="I150" s="60"/>
    </row>
    <row r="151" spans="2:9" x14ac:dyDescent="0.25">
      <c r="B151" s="60"/>
      <c r="C151" s="55"/>
      <c r="D151" s="55"/>
      <c r="E151" s="60"/>
      <c r="F151" s="60"/>
      <c r="G151" s="55"/>
      <c r="H151" s="55"/>
      <c r="I151" s="60"/>
    </row>
    <row r="152" spans="2:9" x14ac:dyDescent="0.25">
      <c r="B152" s="60"/>
      <c r="C152" s="55"/>
      <c r="D152" s="55"/>
      <c r="E152" s="60"/>
      <c r="F152" s="60"/>
      <c r="G152" s="55"/>
      <c r="H152" s="55"/>
      <c r="I152" s="60"/>
    </row>
    <row r="153" spans="2:9" x14ac:dyDescent="0.25">
      <c r="B153" s="60"/>
      <c r="C153" s="55"/>
      <c r="D153" s="55"/>
      <c r="E153" s="60"/>
      <c r="F153" s="60"/>
      <c r="G153" s="55"/>
      <c r="H153" s="55"/>
      <c r="I153" s="60"/>
    </row>
    <row r="154" spans="2:9" x14ac:dyDescent="0.25">
      <c r="B154" s="60"/>
      <c r="C154" s="55"/>
      <c r="D154" s="55"/>
      <c r="E154" s="60"/>
      <c r="F154" s="60"/>
      <c r="G154" s="55"/>
      <c r="H154" s="55"/>
      <c r="I154" s="60"/>
    </row>
    <row r="155" spans="2:9" x14ac:dyDescent="0.25">
      <c r="B155" s="60"/>
      <c r="C155" s="55"/>
      <c r="D155" s="55"/>
      <c r="E155" s="60"/>
      <c r="F155" s="60"/>
      <c r="G155" s="55"/>
      <c r="H155" s="55"/>
      <c r="I155" s="60"/>
    </row>
    <row r="156" spans="2:9" x14ac:dyDescent="0.25">
      <c r="B156" s="60"/>
      <c r="C156" s="55"/>
      <c r="D156" s="55"/>
      <c r="E156" s="60"/>
      <c r="F156" s="60"/>
      <c r="G156" s="55"/>
      <c r="H156" s="55"/>
      <c r="I156" s="60"/>
    </row>
    <row r="157" spans="2:9" x14ac:dyDescent="0.25">
      <c r="B157" s="60"/>
      <c r="C157" s="55"/>
      <c r="D157" s="55"/>
      <c r="E157" s="60"/>
      <c r="F157" s="60"/>
      <c r="G157" s="55"/>
      <c r="H157" s="55"/>
      <c r="I157" s="60"/>
    </row>
    <row r="158" spans="2:9" x14ac:dyDescent="0.25">
      <c r="B158" s="60"/>
      <c r="C158" s="55"/>
      <c r="D158" s="55"/>
      <c r="E158" s="60"/>
      <c r="F158" s="60"/>
      <c r="G158" s="55"/>
      <c r="H158" s="55"/>
      <c r="I158" s="60"/>
    </row>
    <row r="159" spans="2:9" x14ac:dyDescent="0.25">
      <c r="B159" s="60"/>
      <c r="C159" s="55"/>
      <c r="D159" s="55"/>
      <c r="E159" s="60"/>
      <c r="F159" s="60"/>
      <c r="G159" s="55"/>
      <c r="H159" s="55"/>
      <c r="I159" s="60"/>
    </row>
    <row r="160" spans="2:9" x14ac:dyDescent="0.25">
      <c r="B160" s="60"/>
      <c r="C160" s="55"/>
      <c r="D160" s="55"/>
      <c r="E160" s="60"/>
      <c r="F160" s="60"/>
      <c r="G160" s="55"/>
      <c r="H160" s="55"/>
      <c r="I160" s="60"/>
    </row>
    <row r="161" spans="2:9" x14ac:dyDescent="0.25">
      <c r="B161" s="60"/>
      <c r="C161" s="55"/>
      <c r="D161" s="55"/>
      <c r="E161" s="60"/>
      <c r="F161" s="60"/>
      <c r="G161" s="55"/>
      <c r="H161" s="55"/>
      <c r="I161" s="60"/>
    </row>
    <row r="162" spans="2:9" x14ac:dyDescent="0.25">
      <c r="B162" s="60"/>
      <c r="C162" s="55"/>
      <c r="D162" s="55"/>
      <c r="E162" s="60"/>
      <c r="F162" s="60"/>
      <c r="G162" s="55"/>
      <c r="H162" s="55"/>
      <c r="I162" s="60"/>
    </row>
    <row r="163" spans="2:9" x14ac:dyDescent="0.25">
      <c r="B163" s="60"/>
      <c r="C163" s="55"/>
      <c r="D163" s="55"/>
      <c r="E163" s="60"/>
      <c r="F163" s="60"/>
      <c r="G163" s="55"/>
      <c r="H163" s="55"/>
      <c r="I163" s="60"/>
    </row>
    <row r="164" spans="2:9" x14ac:dyDescent="0.25">
      <c r="B164" s="60"/>
      <c r="C164" s="55"/>
      <c r="D164" s="55"/>
      <c r="E164" s="60"/>
      <c r="F164" s="60"/>
      <c r="G164" s="55"/>
      <c r="H164" s="55"/>
      <c r="I164" s="60"/>
    </row>
    <row r="165" spans="2:9" x14ac:dyDescent="0.25">
      <c r="B165" s="60"/>
      <c r="C165" s="55"/>
      <c r="D165" s="55"/>
      <c r="E165" s="60"/>
      <c r="F165" s="60"/>
      <c r="G165" s="55"/>
      <c r="H165" s="55"/>
      <c r="I165" s="60"/>
    </row>
    <row r="166" spans="2:9" x14ac:dyDescent="0.25">
      <c r="B166" s="60"/>
      <c r="C166" s="55"/>
      <c r="D166" s="55"/>
      <c r="E166" s="60"/>
      <c r="F166" s="60"/>
      <c r="G166" s="55"/>
      <c r="H166" s="55"/>
      <c r="I166" s="60"/>
    </row>
    <row r="167" spans="2:9" x14ac:dyDescent="0.25">
      <c r="B167" s="60"/>
      <c r="C167" s="55"/>
      <c r="D167" s="55"/>
      <c r="E167" s="60"/>
      <c r="F167" s="60"/>
      <c r="G167" s="55"/>
      <c r="H167" s="55"/>
      <c r="I167" s="60"/>
    </row>
    <row r="168" spans="2:9" x14ac:dyDescent="0.25">
      <c r="B168" s="60"/>
      <c r="C168" s="55"/>
      <c r="D168" s="55"/>
      <c r="E168" s="60"/>
      <c r="F168" s="60"/>
      <c r="G168" s="55"/>
      <c r="H168" s="55"/>
      <c r="I168" s="60"/>
    </row>
    <row r="169" spans="2:9" x14ac:dyDescent="0.25">
      <c r="B169" s="60"/>
      <c r="C169" s="55"/>
      <c r="D169" s="55"/>
      <c r="E169" s="60"/>
      <c r="F169" s="60"/>
      <c r="G169" s="55"/>
      <c r="H169" s="55"/>
      <c r="I169" s="60"/>
    </row>
    <row r="170" spans="2:9" x14ac:dyDescent="0.25">
      <c r="B170" s="60"/>
      <c r="C170" s="55"/>
      <c r="D170" s="55"/>
      <c r="E170" s="60"/>
      <c r="F170" s="60"/>
      <c r="G170" s="55"/>
      <c r="H170" s="55"/>
      <c r="I170" s="60"/>
    </row>
    <row r="171" spans="2:9" x14ac:dyDescent="0.25">
      <c r="B171" s="60"/>
      <c r="C171" s="55"/>
      <c r="D171" s="55"/>
      <c r="E171" s="60"/>
      <c r="F171" s="60"/>
      <c r="G171" s="55"/>
      <c r="H171" s="55"/>
      <c r="I171" s="60"/>
    </row>
    <row r="172" spans="2:9" x14ac:dyDescent="0.25">
      <c r="B172" s="60"/>
      <c r="C172" s="55"/>
      <c r="D172" s="55"/>
      <c r="E172" s="60"/>
      <c r="F172" s="60"/>
      <c r="G172" s="55"/>
      <c r="H172" s="55"/>
      <c r="I172" s="60"/>
    </row>
    <row r="173" spans="2:9" x14ac:dyDescent="0.25">
      <c r="B173" s="60"/>
      <c r="C173" s="55"/>
      <c r="D173" s="55"/>
      <c r="E173" s="60"/>
      <c r="F173" s="60"/>
      <c r="G173" s="55"/>
      <c r="H173" s="55"/>
      <c r="I173" s="60"/>
    </row>
    <row r="174" spans="2:9" x14ac:dyDescent="0.25">
      <c r="B174" s="60"/>
      <c r="C174" s="55"/>
      <c r="D174" s="55"/>
      <c r="E174" s="60"/>
      <c r="F174" s="60"/>
      <c r="G174" s="55"/>
      <c r="H174" s="55"/>
      <c r="I174" s="60"/>
    </row>
    <row r="175" spans="2:9" x14ac:dyDescent="0.25">
      <c r="B175" s="60"/>
      <c r="C175" s="55"/>
      <c r="D175" s="55"/>
      <c r="E175" s="60"/>
      <c r="F175" s="60"/>
      <c r="G175" s="55"/>
      <c r="H175" s="55"/>
      <c r="I175" s="60"/>
    </row>
    <row r="176" spans="2:9" x14ac:dyDescent="0.25">
      <c r="B176" s="60"/>
      <c r="C176" s="55"/>
      <c r="D176" s="55"/>
      <c r="E176" s="60"/>
      <c r="F176" s="60"/>
      <c r="G176" s="55"/>
      <c r="H176" s="55"/>
      <c r="I176" s="60"/>
    </row>
    <row r="177" spans="2:9" x14ac:dyDescent="0.25">
      <c r="B177" s="60"/>
      <c r="C177" s="55"/>
      <c r="D177" s="55"/>
      <c r="E177" s="60"/>
      <c r="F177" s="60"/>
      <c r="G177" s="55"/>
      <c r="H177" s="55"/>
      <c r="I177" s="60"/>
    </row>
    <row r="178" spans="2:9" x14ac:dyDescent="0.25">
      <c r="B178" s="60"/>
      <c r="C178" s="55"/>
      <c r="D178" s="55"/>
      <c r="E178" s="60"/>
      <c r="F178" s="60"/>
      <c r="G178" s="55"/>
      <c r="H178" s="55"/>
      <c r="I178" s="60"/>
    </row>
    <row r="179" spans="2:9" x14ac:dyDescent="0.25">
      <c r="B179" s="60"/>
      <c r="C179" s="55"/>
      <c r="D179" s="55"/>
      <c r="E179" s="60"/>
      <c r="F179" s="60"/>
      <c r="G179" s="55"/>
      <c r="H179" s="55"/>
      <c r="I179" s="60"/>
    </row>
    <row r="180" spans="2:9" x14ac:dyDescent="0.25">
      <c r="B180" s="60"/>
      <c r="C180" s="55"/>
      <c r="D180" s="55"/>
      <c r="E180" s="60"/>
      <c r="F180" s="60"/>
      <c r="G180" s="55"/>
      <c r="H180" s="55"/>
      <c r="I180" s="60"/>
    </row>
    <row r="181" spans="2:9" x14ac:dyDescent="0.25">
      <c r="B181" s="60"/>
      <c r="C181" s="55"/>
      <c r="D181" s="55"/>
      <c r="E181" s="60"/>
      <c r="F181" s="60"/>
      <c r="G181" s="55"/>
      <c r="H181" s="55"/>
      <c r="I181" s="60"/>
    </row>
    <row r="182" spans="2:9" x14ac:dyDescent="0.25">
      <c r="B182" s="60"/>
      <c r="C182" s="55"/>
      <c r="D182" s="55"/>
      <c r="E182" s="60"/>
      <c r="F182" s="60"/>
      <c r="G182" s="55"/>
      <c r="H182" s="55"/>
      <c r="I182" s="60"/>
    </row>
    <row r="183" spans="2:9" x14ac:dyDescent="0.25">
      <c r="B183" s="60"/>
      <c r="C183" s="55"/>
      <c r="D183" s="55"/>
      <c r="E183" s="60"/>
      <c r="F183" s="60"/>
      <c r="G183" s="55"/>
      <c r="H183" s="55"/>
      <c r="I183" s="60"/>
    </row>
    <row r="184" spans="2:9" x14ac:dyDescent="0.25">
      <c r="B184" s="60"/>
      <c r="C184" s="55"/>
      <c r="D184" s="55"/>
      <c r="E184" s="60"/>
      <c r="F184" s="60"/>
      <c r="G184" s="55"/>
      <c r="H184" s="55"/>
      <c r="I184" s="60"/>
    </row>
    <row r="185" spans="2:9" x14ac:dyDescent="0.25">
      <c r="B185" s="60"/>
      <c r="C185" s="55"/>
      <c r="D185" s="55"/>
      <c r="E185" s="60"/>
      <c r="F185" s="60"/>
      <c r="G185" s="55"/>
      <c r="H185" s="55"/>
      <c r="I185" s="60"/>
    </row>
    <row r="186" spans="2:9" x14ac:dyDescent="0.25">
      <c r="B186" s="60"/>
      <c r="C186" s="55"/>
      <c r="D186" s="55"/>
      <c r="E186" s="60"/>
      <c r="F186" s="60"/>
      <c r="G186" s="55"/>
      <c r="H186" s="55"/>
      <c r="I186" s="60"/>
    </row>
    <row r="187" spans="2:9" x14ac:dyDescent="0.25">
      <c r="B187" s="60"/>
      <c r="C187" s="55"/>
      <c r="D187" s="55"/>
      <c r="E187" s="60"/>
      <c r="F187" s="60"/>
      <c r="G187" s="55"/>
      <c r="H187" s="55"/>
      <c r="I187" s="60"/>
    </row>
    <row r="188" spans="2:9" x14ac:dyDescent="0.25">
      <c r="B188" s="60"/>
      <c r="C188" s="55"/>
      <c r="D188" s="55"/>
      <c r="E188" s="60"/>
      <c r="F188" s="60"/>
      <c r="G188" s="55"/>
      <c r="H188" s="55"/>
      <c r="I188" s="60"/>
    </row>
    <row r="189" spans="2:9" x14ac:dyDescent="0.25">
      <c r="B189" s="60"/>
      <c r="C189" s="55"/>
      <c r="D189" s="55"/>
      <c r="E189" s="60"/>
      <c r="F189" s="60"/>
      <c r="G189" s="55"/>
      <c r="H189" s="55"/>
      <c r="I189" s="60"/>
    </row>
    <row r="190" spans="2:9" x14ac:dyDescent="0.25">
      <c r="B190" s="60"/>
      <c r="C190" s="55"/>
      <c r="D190" s="55"/>
      <c r="E190" s="60"/>
      <c r="F190" s="60"/>
      <c r="G190" s="55"/>
      <c r="H190" s="55"/>
      <c r="I190" s="60"/>
    </row>
    <row r="191" spans="2:9" x14ac:dyDescent="0.25">
      <c r="B191" s="60"/>
      <c r="C191" s="55"/>
      <c r="D191" s="55"/>
      <c r="E191" s="60"/>
      <c r="F191" s="60"/>
      <c r="G191" s="55"/>
      <c r="H191" s="55"/>
      <c r="I191" s="60"/>
    </row>
    <row r="192" spans="2:9" x14ac:dyDescent="0.25">
      <c r="B192" s="60"/>
      <c r="C192" s="55"/>
      <c r="D192" s="55"/>
      <c r="E192" s="60"/>
      <c r="F192" s="60"/>
      <c r="G192" s="55"/>
      <c r="H192" s="55"/>
      <c r="I192" s="60"/>
    </row>
    <row r="193" spans="2:9" x14ac:dyDescent="0.25">
      <c r="B193" s="60"/>
      <c r="C193" s="55"/>
      <c r="D193" s="55"/>
      <c r="E193" s="60"/>
      <c r="F193" s="60"/>
      <c r="G193" s="55"/>
      <c r="H193" s="55"/>
      <c r="I193" s="60"/>
    </row>
    <row r="194" spans="2:9" x14ac:dyDescent="0.25">
      <c r="B194" s="60"/>
      <c r="C194" s="55"/>
      <c r="D194" s="55"/>
      <c r="E194" s="60"/>
      <c r="F194" s="60"/>
      <c r="G194" s="55"/>
      <c r="H194" s="55"/>
      <c r="I194" s="60"/>
    </row>
    <row r="195" spans="2:9" x14ac:dyDescent="0.25">
      <c r="B195" s="60"/>
      <c r="C195" s="55"/>
      <c r="D195" s="55"/>
      <c r="E195" s="60"/>
      <c r="F195" s="60"/>
      <c r="G195" s="55"/>
      <c r="H195" s="55"/>
      <c r="I195" s="60"/>
    </row>
    <row r="196" spans="2:9" x14ac:dyDescent="0.25">
      <c r="B196" s="60"/>
      <c r="C196" s="55"/>
      <c r="D196" s="55"/>
      <c r="E196" s="60"/>
      <c r="F196" s="60"/>
      <c r="G196" s="55"/>
      <c r="H196" s="55"/>
      <c r="I196" s="60"/>
    </row>
    <row r="197" spans="2:9" x14ac:dyDescent="0.25">
      <c r="B197" s="60"/>
      <c r="C197" s="55"/>
      <c r="D197" s="55"/>
      <c r="E197" s="60"/>
      <c r="F197" s="60"/>
      <c r="G197" s="55"/>
      <c r="H197" s="55"/>
      <c r="I197" s="60"/>
    </row>
    <row r="198" spans="2:9" x14ac:dyDescent="0.25">
      <c r="B198" s="60"/>
      <c r="C198" s="55"/>
      <c r="D198" s="55"/>
      <c r="E198" s="60"/>
      <c r="F198" s="60"/>
      <c r="G198" s="55"/>
      <c r="H198" s="55"/>
      <c r="I198" s="60"/>
    </row>
    <row r="199" spans="2:9" x14ac:dyDescent="0.25">
      <c r="B199" s="60"/>
      <c r="C199" s="55"/>
      <c r="D199" s="55"/>
      <c r="E199" s="60"/>
      <c r="F199" s="60"/>
      <c r="G199" s="55"/>
      <c r="H199" s="55"/>
      <c r="I199" s="60"/>
    </row>
    <row r="200" spans="2:9" x14ac:dyDescent="0.25">
      <c r="B200" s="60"/>
      <c r="C200" s="55"/>
      <c r="D200" s="55"/>
      <c r="E200" s="60"/>
      <c r="F200" s="60"/>
      <c r="G200" s="55"/>
      <c r="H200" s="55"/>
      <c r="I200" s="60"/>
    </row>
    <row r="201" spans="2:9" x14ac:dyDescent="0.25">
      <c r="B201" s="60"/>
      <c r="C201" s="55"/>
      <c r="D201" s="55"/>
      <c r="E201" s="60"/>
      <c r="F201" s="60"/>
      <c r="G201" s="55"/>
      <c r="H201" s="55"/>
      <c r="I201" s="60"/>
    </row>
    <row r="202" spans="2:9" x14ac:dyDescent="0.25">
      <c r="B202" s="60"/>
      <c r="C202" s="55"/>
      <c r="D202" s="55"/>
      <c r="E202" s="60"/>
      <c r="F202" s="60"/>
      <c r="G202" s="55"/>
      <c r="H202" s="55"/>
      <c r="I202" s="60"/>
    </row>
    <row r="203" spans="2:9" x14ac:dyDescent="0.25">
      <c r="B203" s="60"/>
      <c r="C203" s="55"/>
      <c r="D203" s="55"/>
      <c r="E203" s="60"/>
      <c r="F203" s="60"/>
      <c r="G203" s="55"/>
      <c r="H203" s="55"/>
      <c r="I203" s="60"/>
    </row>
    <row r="204" spans="2:9" x14ac:dyDescent="0.25">
      <c r="B204" s="60"/>
      <c r="C204" s="55"/>
      <c r="D204" s="55"/>
      <c r="E204" s="60"/>
      <c r="F204" s="60"/>
      <c r="G204" s="55"/>
      <c r="H204" s="55"/>
      <c r="I204" s="60"/>
    </row>
    <row r="205" spans="2:9" x14ac:dyDescent="0.25">
      <c r="B205" s="60"/>
      <c r="C205" s="55"/>
      <c r="D205" s="55"/>
      <c r="E205" s="60"/>
      <c r="F205" s="60"/>
      <c r="G205" s="55"/>
      <c r="H205" s="55"/>
      <c r="I205" s="60"/>
    </row>
    <row r="206" spans="2:9" x14ac:dyDescent="0.25">
      <c r="B206" s="60"/>
      <c r="C206" s="55"/>
      <c r="D206" s="55"/>
      <c r="E206" s="60"/>
      <c r="F206" s="60"/>
      <c r="G206" s="55"/>
      <c r="H206" s="55"/>
      <c r="I206" s="60"/>
    </row>
    <row r="207" spans="2:9" x14ac:dyDescent="0.25">
      <c r="B207" s="60"/>
      <c r="C207" s="55"/>
      <c r="D207" s="55"/>
      <c r="E207" s="60"/>
      <c r="F207" s="60"/>
      <c r="G207" s="55"/>
      <c r="H207" s="55"/>
      <c r="I207" s="60"/>
    </row>
    <row r="208" spans="2:9" x14ac:dyDescent="0.25">
      <c r="B208" s="60"/>
      <c r="C208" s="55"/>
      <c r="D208" s="55"/>
      <c r="E208" s="60"/>
      <c r="F208" s="60"/>
      <c r="G208" s="55"/>
      <c r="H208" s="55"/>
      <c r="I208" s="60"/>
    </row>
    <row r="209" spans="2:9" x14ac:dyDescent="0.25">
      <c r="B209" s="60"/>
      <c r="C209" s="55"/>
      <c r="D209" s="55"/>
      <c r="E209" s="60"/>
      <c r="F209" s="60"/>
      <c r="G209" s="55"/>
      <c r="H209" s="55"/>
      <c r="I209" s="60"/>
    </row>
    <row r="210" spans="2:9" x14ac:dyDescent="0.25">
      <c r="B210" s="60"/>
      <c r="C210" s="55"/>
      <c r="D210" s="55"/>
      <c r="E210" s="60"/>
      <c r="F210" s="60"/>
      <c r="G210" s="55"/>
      <c r="H210" s="55"/>
      <c r="I210" s="60"/>
    </row>
    <row r="211" spans="2:9" x14ac:dyDescent="0.25">
      <c r="B211" s="60"/>
      <c r="C211" s="55"/>
      <c r="D211" s="55"/>
      <c r="E211" s="60"/>
      <c r="F211" s="60"/>
      <c r="G211" s="55"/>
      <c r="H211" s="55"/>
      <c r="I211" s="60"/>
    </row>
    <row r="212" spans="2:9" x14ac:dyDescent="0.25">
      <c r="B212" s="60"/>
      <c r="C212" s="55"/>
      <c r="D212" s="55"/>
      <c r="E212" s="60"/>
      <c r="F212" s="60"/>
      <c r="G212" s="55"/>
      <c r="H212" s="55"/>
      <c r="I212" s="60"/>
    </row>
    <row r="213" spans="2:9" x14ac:dyDescent="0.25">
      <c r="B213" s="60"/>
      <c r="C213" s="55"/>
      <c r="D213" s="55"/>
      <c r="E213" s="60"/>
      <c r="F213" s="60"/>
      <c r="G213" s="55"/>
      <c r="H213" s="55"/>
      <c r="I213" s="60"/>
    </row>
    <row r="214" spans="2:9" x14ac:dyDescent="0.25">
      <c r="B214" s="60"/>
      <c r="C214" s="55"/>
      <c r="D214" s="55"/>
      <c r="E214" s="60"/>
      <c r="F214" s="60"/>
      <c r="G214" s="55"/>
      <c r="H214" s="55"/>
      <c r="I214" s="60"/>
    </row>
    <row r="215" spans="2:9" x14ac:dyDescent="0.25">
      <c r="B215" s="60"/>
      <c r="C215" s="55"/>
      <c r="D215" s="55"/>
      <c r="E215" s="60"/>
      <c r="F215" s="60"/>
      <c r="G215" s="55"/>
      <c r="H215" s="55"/>
      <c r="I215" s="60"/>
    </row>
    <row r="216" spans="2:9" x14ac:dyDescent="0.25">
      <c r="B216" s="60"/>
      <c r="C216" s="55"/>
      <c r="D216" s="55"/>
      <c r="E216" s="60"/>
      <c r="F216" s="60"/>
      <c r="G216" s="55"/>
      <c r="H216" s="55"/>
      <c r="I216" s="60"/>
    </row>
    <row r="217" spans="2:9" x14ac:dyDescent="0.25">
      <c r="B217" s="60"/>
      <c r="C217" s="55"/>
      <c r="D217" s="55"/>
      <c r="E217" s="60"/>
      <c r="F217" s="60"/>
      <c r="G217" s="55"/>
      <c r="H217" s="55"/>
      <c r="I217" s="60"/>
    </row>
  </sheetData>
  <mergeCells count="6">
    <mergeCell ref="B17:H17"/>
    <mergeCell ref="AY60:BA60"/>
    <mergeCell ref="AH34:AM34"/>
    <mergeCell ref="AO53:AS53"/>
    <mergeCell ref="AT53:AW53"/>
    <mergeCell ref="AH55:AM55"/>
  </mergeCells>
  <pageMargins left="0.7" right="0.7" top="0.78740157499999996" bottom="0.78740157499999996" header="0.3" footer="0.3"/>
  <pageSetup paperSize="9"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f47e03-8667-47a5-9ddd-d8d564955ff3" xsi:nil="true"/>
    <lcf76f155ced4ddcb4097134ff3c332f xmlns="b9ca84c9-1197-4951-9e65-91c0aed1ef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C8845E278BE564D87AE92DDDD66D782" ma:contentTypeVersion="16" ma:contentTypeDescription="Ein neues Dokument erstellen." ma:contentTypeScope="" ma:versionID="81c7ce5fbc7eab3e6d3e183b7eef870e">
  <xsd:schema xmlns:xsd="http://www.w3.org/2001/XMLSchema" xmlns:xs="http://www.w3.org/2001/XMLSchema" xmlns:p="http://schemas.microsoft.com/office/2006/metadata/properties" xmlns:ns2="b9ca84c9-1197-4951-9e65-91c0aed1efc4" xmlns:ns3="83f47e03-8667-47a5-9ddd-d8d564955ff3" targetNamespace="http://schemas.microsoft.com/office/2006/metadata/properties" ma:root="true" ma:fieldsID="4aaf44c41f82f00aeecb04c058b97c72" ns2:_="" ns3:_="">
    <xsd:import namespace="b9ca84c9-1197-4951-9e65-91c0aed1efc4"/>
    <xsd:import namespace="83f47e03-8667-47a5-9ddd-d8d564955f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a84c9-1197-4951-9e65-91c0aed1ef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d2bc115-f314-4df2-a102-4eef0e49787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3f47e03-8667-47a5-9ddd-d8d564955ff3"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bd01bf5d-ca81-43d1-a6a1-3b3da4d7b188}" ma:internalName="TaxCatchAll" ma:showField="CatchAllData" ma:web="83f47e03-8667-47a5-9ddd-d8d564955f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2EBBA3-B6C3-41AF-8046-B2B65AF073D8}">
  <ds:schemaRefs>
    <ds:schemaRef ds:uri="http://schemas.microsoft.com/sharepoint/v3/contenttype/forms"/>
  </ds:schemaRefs>
</ds:datastoreItem>
</file>

<file path=customXml/itemProps2.xml><?xml version="1.0" encoding="utf-8"?>
<ds:datastoreItem xmlns:ds="http://schemas.openxmlformats.org/officeDocument/2006/customXml" ds:itemID="{598CA4C0-4E36-4551-8FAE-45F034045510}">
  <ds:schemaRefs>
    <ds:schemaRef ds:uri="83f47e03-8667-47a5-9ddd-d8d564955ff3"/>
    <ds:schemaRef ds:uri="http://purl.org/dc/terms/"/>
    <ds:schemaRef ds:uri="http://schemas.openxmlformats.org/package/2006/metadata/core-properties"/>
    <ds:schemaRef ds:uri="http://schemas.microsoft.com/office/2006/documentManagement/types"/>
    <ds:schemaRef ds:uri="b9ca84c9-1197-4951-9e65-91c0aed1efc4"/>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A7F441F-64B4-4B83-9982-BAE3D0C24B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a84c9-1197-4951-9e65-91c0aed1efc4"/>
    <ds:schemaRef ds:uri="83f47e03-8667-47a5-9ddd-d8d564955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30</vt:i4>
      </vt:variant>
    </vt:vector>
  </HeadingPairs>
  <TitlesOfParts>
    <vt:vector size="70" baseType="lpstr">
      <vt:lpstr>Index</vt:lpstr>
      <vt:lpstr>Disclaimer</vt:lpstr>
      <vt:lpstr>Glossary</vt:lpstr>
      <vt:lpstr>ESG</vt:lpstr>
      <vt:lpstr>EN at a glance 22</vt:lpstr>
      <vt:lpstr>EN Financials 22</vt:lpstr>
      <vt:lpstr>EN Germany 22</vt:lpstr>
      <vt:lpstr>Regul. WACC 22</vt:lpstr>
      <vt:lpstr>EN Sweden 22</vt:lpstr>
      <vt:lpstr>EN Czech Republic 22</vt:lpstr>
      <vt:lpstr>EN Hungary 22</vt:lpstr>
      <vt:lpstr>EN Poland 22</vt:lpstr>
      <vt:lpstr>EN Romania 22</vt:lpstr>
      <vt:lpstr>EN Slovakia 22</vt:lpstr>
      <vt:lpstr>EN Turkey Financials 22</vt:lpstr>
      <vt:lpstr>EN Turkey Distribution 22</vt:lpstr>
      <vt:lpstr>CS Germany  22</vt:lpstr>
      <vt:lpstr>EN Turkey Retail 22</vt:lpstr>
      <vt:lpstr>CS at a glance 22</vt:lpstr>
      <vt:lpstr>CS Financials 22</vt:lpstr>
      <vt:lpstr>CS Netherlands 22</vt:lpstr>
      <vt:lpstr>CS Italy  22</vt:lpstr>
      <vt:lpstr>CS UK  22</vt:lpstr>
      <vt:lpstr>CS Sweden 22</vt:lpstr>
      <vt:lpstr>CS Poland 22</vt:lpstr>
      <vt:lpstr>CS Czech Republic 22</vt:lpstr>
      <vt:lpstr>CS Hungary 22</vt:lpstr>
      <vt:lpstr>CS Romania 22</vt:lpstr>
      <vt:lpstr>CS Slovakia  22</vt:lpstr>
      <vt:lpstr>CS Croatia 22</vt:lpstr>
      <vt:lpstr>EN Turkey Retail 22.</vt:lpstr>
      <vt:lpstr>PE Power plant portfolio 22</vt:lpstr>
      <vt:lpstr>PE Financials 22</vt:lpstr>
      <vt:lpstr>PE Power Sales 22</vt:lpstr>
      <vt:lpstr>PE Shut down 22</vt:lpstr>
      <vt:lpstr>NC Turkey Financials 22</vt:lpstr>
      <vt:lpstr>NC Turkey Generation 22</vt:lpstr>
      <vt:lpstr>At Equity Part.</vt:lpstr>
      <vt:lpstr>E.ON Financials P&amp;L</vt:lpstr>
      <vt:lpstr>E.ON Financial KPIs 22</vt:lpstr>
      <vt:lpstr>'At Equity Part.'!Druckbereich</vt:lpstr>
      <vt:lpstr>'CS Czech Republic 22'!Druckbereich</vt:lpstr>
      <vt:lpstr>'CS Financials 22'!Druckbereich</vt:lpstr>
      <vt:lpstr>'CS Germany  22'!Druckbereich</vt:lpstr>
      <vt:lpstr>'CS Hungary 22'!Druckbereich</vt:lpstr>
      <vt:lpstr>'CS Italy  22'!Druckbereich</vt:lpstr>
      <vt:lpstr>'CS Romania 22'!Druckbereich</vt:lpstr>
      <vt:lpstr>'CS Slovakia  22'!Druckbereich</vt:lpstr>
      <vt:lpstr>'CS Sweden 22'!Druckbereich</vt:lpstr>
      <vt:lpstr>'CS UK  22'!Druckbereich</vt:lpstr>
      <vt:lpstr>'EN at a glance 22'!Druckbereich</vt:lpstr>
      <vt:lpstr>'EN Czech Republic 22'!Druckbereich</vt:lpstr>
      <vt:lpstr>'EN Financials 22'!Druckbereich</vt:lpstr>
      <vt:lpstr>'EN Germany 22'!Druckbereich</vt:lpstr>
      <vt:lpstr>'EN Hungary 22'!Druckbereich</vt:lpstr>
      <vt:lpstr>'EN Poland 22'!Druckbereich</vt:lpstr>
      <vt:lpstr>'EN Romania 22'!Druckbereich</vt:lpstr>
      <vt:lpstr>'EN Slovakia 22'!Druckbereich</vt:lpstr>
      <vt:lpstr>'EN Sweden 22'!Druckbereich</vt:lpstr>
      <vt:lpstr>'EN Turkey Distribution 22'!Druckbereich</vt:lpstr>
      <vt:lpstr>'EN Turkey Financials 22'!Druckbereich</vt:lpstr>
      <vt:lpstr>'EN Turkey Retail 22'!Druckbereich</vt:lpstr>
      <vt:lpstr>'EN Turkey Retail 22.'!Druckbereich</vt:lpstr>
      <vt:lpstr>'NC Turkey Financials 22'!Druckbereich</vt:lpstr>
      <vt:lpstr>'NC Turkey Generation 22'!Druckbereich</vt:lpstr>
      <vt:lpstr>'PE Financials 22'!Druckbereich</vt:lpstr>
      <vt:lpstr>'PE Power plant portfolio 22'!Druckbereich</vt:lpstr>
      <vt:lpstr>'PE Power Sales 22'!Druckbereich</vt:lpstr>
      <vt:lpstr>'PE Shut down 22'!Druckbereich</vt:lpstr>
      <vt:lpstr>'Regul. WACC 22'!Druckbereich</vt:lpstr>
    </vt:vector>
  </TitlesOfParts>
  <Company>E.ON 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Facts &amp; Figures 2019</dc:title>
  <dc:subject>Facts &amp; Figures 2019</dc:subject>
  <dc:creator>Hickmann, Julian</dc:creator>
  <cp:keywords>Facts &amp; Figures 2019</cp:keywords>
  <cp:lastModifiedBy>Mombour, Carmen</cp:lastModifiedBy>
  <cp:lastPrinted>2019-02-28T12:17:33Z</cp:lastPrinted>
  <dcterms:created xsi:type="dcterms:W3CDTF">2016-08-24T15:15:56Z</dcterms:created>
  <dcterms:modified xsi:type="dcterms:W3CDTF">2023-03-23T07:55:39Z</dcterms:modified>
  <cp:contentStatus>Endgültig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Tables Facts&amp;Figures 2017_V4.xlsx</vt:lpwstr>
  </property>
  <property fmtid="{D5CDD505-2E9C-101B-9397-08002B2CF9AE}" pid="3" name="ContentTypeId">
    <vt:lpwstr>0x0101002C8845E278BE564D87AE92DDDD66D782</vt:lpwstr>
  </property>
  <property fmtid="{D5CDD505-2E9C-101B-9397-08002B2CF9AE}" pid="4" name="MediaServiceImageTags">
    <vt:lpwstr/>
  </property>
</Properties>
</file>